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0" yWindow="465" windowWidth="12120" windowHeight="8145" firstSheet="1" activeTab="1"/>
  </bookViews>
  <sheets>
    <sheet name="Poks" sheetId="1" state="hidden" r:id="rId1"/>
    <sheet name="стр1" sheetId="2" r:id="rId2"/>
  </sheets>
  <externalReferences>
    <externalReference r:id="rId5"/>
  </externalReferences>
  <definedNames>
    <definedName name="Tab4_1_11">'стр1'!$B$43</definedName>
    <definedName name="Tab4_1_13">'стр1'!$B$46</definedName>
    <definedName name="Tab4_1_15">'стр1'!$B$51</definedName>
    <definedName name="Tab4_1_17">'стр1'!$B$60</definedName>
    <definedName name="Tab4_1_19">'стр1'!$B$64</definedName>
    <definedName name="Tab4_1_5">'стр1'!$B$21</definedName>
    <definedName name="Tab4_1_7">'стр1'!$B$30</definedName>
    <definedName name="Tab4_1_9">'стр1'!$B$34</definedName>
    <definedName name="_xlnm.Print_Area" localSheetId="1">'стр1'!$B$2:$DD$75</definedName>
    <definedName name="П000010001003">'стр1'!$BQ$17</definedName>
    <definedName name="П000010001004">'стр1'!$CH$17</definedName>
    <definedName name="П000010002003">'стр1'!$BQ$18</definedName>
    <definedName name="П000010002004">'стр1'!$CH$18</definedName>
    <definedName name="П000010003003">'стр1'!$BQ$20</definedName>
    <definedName name="П000010003004">'стр1'!$CH$20</definedName>
    <definedName name="П000010004003">'стр1'!$BQ$22</definedName>
    <definedName name="П000010004004">'стр1'!$CH$22</definedName>
    <definedName name="П000010005003">'стр1'!$BQ$23</definedName>
    <definedName name="П000010005004">'стр1'!$CH$23</definedName>
    <definedName name="П000010006003">'стр1'!$BQ$24</definedName>
    <definedName name="П000010006004">'стр1'!$CH$24</definedName>
    <definedName name="П000010007003">'стр1'!$BQ$26</definedName>
    <definedName name="П000010007004">'стр1'!$CH$26</definedName>
    <definedName name="П000010008003">'стр1'!$BQ$27</definedName>
    <definedName name="П000010008004">'стр1'!$CH$27</definedName>
    <definedName name="П000010009003">'стр1'!$BQ$28</definedName>
    <definedName name="П000010009004">'стр1'!$CH$28</definedName>
    <definedName name="П000010010003">'стр1'!$BQ$29</definedName>
    <definedName name="П000010010004">'стр1'!$CH$29</definedName>
    <definedName name="П000010011003">'стр1'!$BQ$32</definedName>
    <definedName name="П000010011004">'стр1'!$CH$32</definedName>
    <definedName name="П000010012003">'стр1'!$BQ$33</definedName>
    <definedName name="П000010012004">'стр1'!$CH$33</definedName>
    <definedName name="П000010013003">'стр1'!$BQ$35</definedName>
    <definedName name="П000010013004">'стр1'!$CH$35</definedName>
    <definedName name="П000010014003">'стр1'!$BQ$36</definedName>
    <definedName name="П000010014004">'стр1'!$CH$36</definedName>
    <definedName name="П000010015003">'стр1'!$BQ$38</definedName>
    <definedName name="П000010015004">'стр1'!$CH$38</definedName>
    <definedName name="П000010016003">'стр1'!$BQ$39</definedName>
    <definedName name="П000010016004">'стр1'!$CH$39</definedName>
    <definedName name="П000010017003">'стр1'!$BQ$40</definedName>
    <definedName name="П000010017004">'стр1'!$CH$40</definedName>
    <definedName name="П000010018003">'стр1'!$BQ$41</definedName>
    <definedName name="П000010018004">'стр1'!$CH$41</definedName>
    <definedName name="П000010019003">'стр1'!$BQ$42</definedName>
    <definedName name="П000010019004">'стр1'!$CH$42</definedName>
    <definedName name="П000010020003">'стр1'!$BQ$44</definedName>
    <definedName name="П000010020004">'стр1'!$CH$44</definedName>
    <definedName name="П000010021003">'стр1'!$BQ$46</definedName>
    <definedName name="П000010021004">'стр1'!$CH$46</definedName>
    <definedName name="П000010022003">'стр1'!$BQ$47</definedName>
    <definedName name="П000010022004">'стр1'!$CH$47</definedName>
    <definedName name="П000010023003">'стр1'!$BQ$48</definedName>
    <definedName name="П000010023004">'стр1'!$CH$48</definedName>
    <definedName name="П000010024003">'стр1'!$BQ$49</definedName>
    <definedName name="П000010024004">'стр1'!$CH$49</definedName>
    <definedName name="П000010025003">'стр1'!$BQ$50</definedName>
    <definedName name="П000010025004">'стр1'!$CH$50</definedName>
    <definedName name="П000010026003">'стр1'!$BQ$52</definedName>
    <definedName name="П000010026004">'стр1'!$CH$52</definedName>
    <definedName name="П000010027003">'стр1'!$BQ$53</definedName>
    <definedName name="П000010027004">'стр1'!$CH$53</definedName>
    <definedName name="П000010028003">'стр1'!$BQ$55</definedName>
    <definedName name="П000010028004">'стр1'!$CH$55</definedName>
    <definedName name="П000010029003">'стр1'!$BQ$59</definedName>
    <definedName name="П000010029004">'стр1'!$CH$59</definedName>
    <definedName name="П000010030003">'стр1'!$BQ$61</definedName>
    <definedName name="П000010030004">'стр1'!$CH$61</definedName>
    <definedName name="П000010031003">'стр1'!$BQ$62</definedName>
    <definedName name="П000010031004">'стр1'!$CH$62</definedName>
    <definedName name="П000010032003">'стр1'!$BQ$63</definedName>
    <definedName name="П000010033003">'стр1'!$BQ$65</definedName>
    <definedName name="П000010033004">'стр1'!$CH$65</definedName>
    <definedName name="П000010034003">'стр1'!$BQ$66</definedName>
    <definedName name="П000010034004">'стр1'!$CH$66</definedName>
    <definedName name="П000010035003">'стр1'!$BQ$67</definedName>
    <definedName name="П000010035004">'стр1'!$CH$67</definedName>
    <definedName name="П000010036003">'стр1'!$BQ$68</definedName>
    <definedName name="П000010036004">'стр1'!$CH$68</definedName>
    <definedName name="Сумм1003">'стр1'!$BQ$31</definedName>
    <definedName name="Сумм1004">'стр1'!$CH$31</definedName>
  </definedNames>
  <calcPr fullCalcOnLoad="1"/>
</workbook>
</file>

<file path=xl/sharedStrings.xml><?xml version="1.0" encoding="utf-8"?>
<sst xmlns="http://schemas.openxmlformats.org/spreadsheetml/2006/main" count="519" uniqueCount="244">
  <si>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</si>
  <si>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</si>
  <si>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</si>
  <si>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</si>
  <si>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</si>
  <si>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</si>
  <si>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</si>
  <si>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</si>
  <si>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</si>
  <si>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</si>
  <si>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</si>
  <si>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</si>
  <si>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</si>
  <si>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</si>
  <si>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</si>
  <si>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</si>
  <si>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</si>
  <si>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</si>
  <si>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</si>
  <si>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</si>
  <si>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</si>
  <si>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</si>
  <si>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</si>
  <si>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</si>
  <si>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</si>
  <si>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</si>
  <si>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</si>
  <si>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</si>
  <si>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</si>
  <si>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</si>
  <si>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</si>
  <si>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</si>
  <si>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</si>
  <si>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</si>
  <si>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</si>
  <si>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</si>
  <si>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</si>
  <si>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</si>
  <si>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</si>
  <si>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</si>
  <si>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</si>
  <si>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</si>
  <si>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</si>
  <si>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</si>
  <si>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</si>
  <si>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</si>
  <si>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</si>
  <si>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</si>
  <si>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</si>
  <si>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</si>
  <si>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</si>
  <si>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</si>
  <si>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</si>
  <si>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</si>
  <si>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</si>
  <si>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Форма 0710004 с. 2</t>
  </si>
  <si>
    <t>Лист</t>
  </si>
  <si>
    <t>Период</t>
  </si>
  <si>
    <t>Нач. пер.</t>
  </si>
  <si>
    <t>Кон. пер.</t>
  </si>
  <si>
    <t>Расчет</t>
  </si>
  <si>
    <t>Пер. МБ</t>
  </si>
  <si>
    <t>Этот или тот</t>
  </si>
  <si>
    <t>период</t>
  </si>
  <si>
    <t>НаимФОтч</t>
  </si>
  <si>
    <t>ПериодВерОтч</t>
  </si>
  <si>
    <t>КНД</t>
  </si>
  <si>
    <t>ПризФОтч</t>
  </si>
  <si>
    <t>Форма</t>
  </si>
  <si>
    <t>Точность</t>
  </si>
  <si>
    <t>Кол-во пок</t>
  </si>
  <si>
    <t>ОКЕИ</t>
  </si>
  <si>
    <t>Книга</t>
  </si>
  <si>
    <t>Полное наим</t>
  </si>
  <si>
    <t>Версия отч.</t>
  </si>
  <si>
    <t>Многостраничность(+)</t>
  </si>
  <si>
    <t>Печать форм</t>
  </si>
  <si>
    <t>ШапкаФайла</t>
  </si>
  <si>
    <t>ШапкаФормы</t>
  </si>
  <si>
    <t>Форма4Н*</t>
  </si>
  <si>
    <t>1</t>
  </si>
  <si>
    <t/>
  </si>
  <si>
    <t>3</t>
  </si>
  <si>
    <t>этот</t>
  </si>
  <si>
    <t>стр1</t>
  </si>
  <si>
    <t>0</t>
  </si>
  <si>
    <t>384</t>
  </si>
  <si>
    <t>0710004a</t>
  </si>
  <si>
    <t>384,385</t>
  </si>
  <si>
    <t>ОргПравФорм</t>
  </si>
  <si>
    <t>ОКПО</t>
  </si>
  <si>
    <t>CM7</t>
  </si>
  <si>
    <t>DK8</t>
  </si>
  <si>
    <t>ФормСобств</t>
  </si>
  <si>
    <t>DM8</t>
  </si>
  <si>
    <t>ОснВидДеят</t>
  </si>
  <si>
    <t>T9</t>
  </si>
  <si>
    <t>ОКВЭД</t>
  </si>
  <si>
    <t>CM9</t>
  </si>
  <si>
    <t>ОКОПФ</t>
  </si>
  <si>
    <t>CM10</t>
  </si>
  <si>
    <t>ОКФС</t>
  </si>
  <si>
    <t>CV10</t>
  </si>
  <si>
    <t>=РЕКВ(B15)</t>
  </si>
  <si>
    <t>=РЕКВ(B159)</t>
  </si>
  <si>
    <t>=РЕКВ(B161)</t>
  </si>
  <si>
    <t>=РЕКВ(B156)</t>
  </si>
  <si>
    <t>=РЕКВ(B158)</t>
  </si>
  <si>
    <t>=РЕКВ(B160)</t>
  </si>
  <si>
    <t>=РЕКВ(B162)</t>
  </si>
  <si>
    <t>###</t>
  </si>
  <si>
    <t>IU10</t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</si>
  <si>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</si>
  <si>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</si>
  <si>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</si>
  <si>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</si>
  <si>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</si>
  <si>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</si>
  <si>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</si>
  <si>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</si>
  <si>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</si>
  <si>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</si>
  <si>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</si>
  <si>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</si>
  <si>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</si>
  <si>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</si>
  <si>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П000010003003</t>
  </si>
  <si>
    <t>П000010003004</t>
  </si>
  <si>
    <t>П000010003001</t>
  </si>
  <si>
    <t>0,0,0,0,1,IU</t>
  </si>
  <si>
    <t>П000010012003</t>
  </si>
  <si>
    <t>П000010012004</t>
  </si>
  <si>
    <t>П000010012001</t>
  </si>
  <si>
    <t>П000010010003</t>
  </si>
  <si>
    <t>П000010010004</t>
  </si>
  <si>
    <t>П000010010001</t>
  </si>
  <si>
    <t>П000010019004</t>
  </si>
  <si>
    <t>П000010019003</t>
  </si>
  <si>
    <t>П000010019001</t>
  </si>
  <si>
    <t>П000010025003</t>
  </si>
  <si>
    <t>П000010025004</t>
  </si>
  <si>
    <t>П000010025001</t>
  </si>
  <si>
    <t>П000010029003</t>
  </si>
  <si>
    <t>П000010029004</t>
  </si>
  <si>
    <t>П000010029001</t>
  </si>
  <si>
    <t>П000010032003</t>
  </si>
  <si>
    <t>П000010032004</t>
  </si>
  <si>
    <t>П000010032001</t>
  </si>
  <si>
    <t>П000010021003</t>
  </si>
  <si>
    <t>П000010021004</t>
  </si>
  <si>
    <t>П000010021001</t>
  </si>
  <si>
    <t>П000010001003</t>
  </si>
  <si>
    <t>П000010001004</t>
  </si>
  <si>
    <t>П000010002003</t>
  </si>
  <si>
    <t>П000010002004</t>
  </si>
  <si>
    <t>DE19</t>
  </si>
  <si>
    <t>T(B,BQ,CH,DE)</t>
  </si>
  <si>
    <t>Tab4_1_5</t>
  </si>
  <si>
    <t>П000010004003</t>
  </si>
  <si>
    <t>П000010004004</t>
  </si>
  <si>
    <t>П000010005003</t>
  </si>
  <si>
    <t>П000010005004</t>
  </si>
  <si>
    <t>П000010006003</t>
  </si>
  <si>
    <t>П000010006004</t>
  </si>
  <si>
    <t>П000010007003</t>
  </si>
  <si>
    <t>П000010007004</t>
  </si>
  <si>
    <t>П000010008003</t>
  </si>
  <si>
    <t>П000010008004</t>
  </si>
  <si>
    <t>П000010009003</t>
  </si>
  <si>
    <t>П000010009004</t>
  </si>
  <si>
    <t>DE28</t>
  </si>
  <si>
    <t>Tab4_1_7</t>
  </si>
  <si>
    <t>П000010011003</t>
  </si>
  <si>
    <t>П000010011004</t>
  </si>
  <si>
    <t>DE31</t>
  </si>
  <si>
    <t>Tab4_1_9</t>
  </si>
  <si>
    <t>П000010013003</t>
  </si>
  <si>
    <t>П000010013004</t>
  </si>
  <si>
    <t>П000010014003</t>
  </si>
  <si>
    <t>П000010014004</t>
  </si>
  <si>
    <t>П000010015003</t>
  </si>
  <si>
    <t>П000010015004</t>
  </si>
  <si>
    <t>П000010016003</t>
  </si>
  <si>
    <t>П000010016004</t>
  </si>
  <si>
    <t>П000010017003</t>
  </si>
  <si>
    <t>П000010017004</t>
  </si>
  <si>
    <t>П000010018003</t>
  </si>
  <si>
    <t>П000010018004</t>
  </si>
  <si>
    <t>DE40</t>
  </si>
  <si>
    <t>Tab4_1_11</t>
  </si>
  <si>
    <t>П000010020003</t>
  </si>
  <si>
    <t>П000010020004</t>
  </si>
  <si>
    <t>DE43</t>
  </si>
  <si>
    <t>Tab4_1_13</t>
  </si>
  <si>
    <t>П000010022003</t>
  </si>
  <si>
    <t>П000010022004</t>
  </si>
  <si>
    <t>П000010023003</t>
  </si>
  <si>
    <t>П000010023004</t>
  </si>
  <si>
    <t>П000010024003</t>
  </si>
  <si>
    <t>П000010024004</t>
  </si>
  <si>
    <t>DE48</t>
  </si>
  <si>
    <t>Tab4_1_15</t>
  </si>
  <si>
    <t>П000010026003</t>
  </si>
  <si>
    <t>П000010026004</t>
  </si>
  <si>
    <t>П000010027003</t>
  </si>
  <si>
    <t>П000010027004</t>
  </si>
  <si>
    <t>П000010028003</t>
  </si>
  <si>
    <t>П000010028004</t>
  </si>
  <si>
    <t>DE54</t>
  </si>
  <si>
    <t>Tab4_1_17</t>
  </si>
  <si>
    <t>П000010030003</t>
  </si>
  <si>
    <t>П000010030004</t>
  </si>
  <si>
    <t>П000010031003</t>
  </si>
  <si>
    <t>П000010031004</t>
  </si>
  <si>
    <t>DE61</t>
  </si>
  <si>
    <t>Tab4_1_19</t>
  </si>
  <si>
    <t>П000010033003</t>
  </si>
  <si>
    <t>П000010033004</t>
  </si>
  <si>
    <t>П000010034003</t>
  </si>
  <si>
    <t>П000010034004</t>
  </si>
  <si>
    <t>П000010035003</t>
  </si>
  <si>
    <t>П000010035004</t>
  </si>
  <si>
    <t>П000010036003</t>
  </si>
  <si>
    <t>П000010036004</t>
  </si>
  <si>
    <t>DE67</t>
  </si>
  <si>
    <t>=ТЕКСТ,,,</t>
  </si>
  <si>
    <t>по месту нахождения российской организации</t>
  </si>
  <si>
    <t>120</t>
  </si>
  <si>
    <t>по месту жительства индивидуального предпринимателя</t>
  </si>
  <si>
    <t>этотГ</t>
  </si>
  <si>
    <t>0710004 - Ф4 Отчет о движ ден средств</t>
  </si>
  <si>
    <t>Ф4ОТЧДВИЖСР_0401.xls</t>
  </si>
  <si>
    <t>*</t>
  </si>
  <si>
    <t>2.01002</t>
  </si>
  <si>
    <t>Форма - Приказ Минфина № 67н от 22.07.03; коды строк -  приказ Госкомстата России и Минфина россии от 14.11.03 № 475/102н; формат (2.01002) - Приказ МНС №БГ-3-13/25 от 16.01.04</t>
  </si>
  <si>
    <t>шапфайл2.txt</t>
  </si>
  <si>
    <t>16.01.2004,</t>
  </si>
  <si>
    <t>2</t>
  </si>
  <si>
    <t>2008</t>
  </si>
  <si>
    <t>01.01.2008</t>
  </si>
  <si>
    <t>31.12.2008</t>
  </si>
  <si>
    <t>2008 г.</t>
  </si>
  <si>
    <t xml:space="preserve"> 1 января 2009 г.</t>
  </si>
  <si>
    <t>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</si>
</sst>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;\(0\)"/>
    <numFmt numFmtId="173" formatCode="\(0\);\(0\);0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5" fillId="3" borderId="8" xfId="0" applyNumberFormat="1" applyFont="1" applyFill="1" applyBorder="1" applyAlignment="1" applyProtection="1">
      <alignment/>
      <protection locked="0"/>
    </xf>
    <xf numFmtId="0" fontId="5" fillId="3" borderId="8" xfId="0" applyFont="1" applyFill="1" applyBorder="1" applyAlignment="1" applyProtection="1">
      <alignment/>
      <protection locked="0"/>
    </xf>
    <xf numFmtId="0" fontId="5" fillId="3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Alignment="1">
      <alignment/>
    </xf>
    <xf numFmtId="0" fontId="1" fillId="2" borderId="2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49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173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2" borderId="22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172" fontId="1" fillId="2" borderId="24" xfId="0" applyNumberFormat="1" applyFont="1" applyFill="1" applyBorder="1" applyAlignment="1" applyProtection="1">
      <alignment horizontal="right"/>
      <protection locked="0"/>
    </xf>
    <xf numFmtId="172" fontId="1" fillId="2" borderId="17" xfId="0" applyNumberFormat="1" applyFont="1" applyFill="1" applyBorder="1" applyAlignment="1" applyProtection="1">
      <alignment horizontal="right"/>
      <protection locked="0"/>
    </xf>
    <xf numFmtId="17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172" fontId="1" fillId="2" borderId="25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49" fontId="1" fillId="2" borderId="9" xfId="0" applyNumberFormat="1" applyFont="1" applyFill="1" applyBorder="1" applyAlignment="1" applyProtection="1">
      <alignment horizontal="center"/>
      <protection/>
    </xf>
    <xf numFmtId="49" fontId="1" fillId="2" borderId="2" xfId="0" applyNumberFormat="1" applyFont="1" applyFill="1" applyBorder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/>
      <protection/>
    </xf>
    <xf numFmtId="172" fontId="1" fillId="2" borderId="1" xfId="0" applyNumberFormat="1" applyFont="1" applyFill="1" applyBorder="1" applyAlignment="1" applyProtection="1">
      <alignment horizontal="right"/>
      <protection/>
    </xf>
    <xf numFmtId="172" fontId="1" fillId="2" borderId="2" xfId="0" applyNumberFormat="1" applyFont="1" applyFill="1" applyBorder="1" applyAlignment="1" applyProtection="1">
      <alignment horizontal="right"/>
      <protection/>
    </xf>
    <xf numFmtId="172" fontId="1" fillId="2" borderId="10" xfId="0" applyNumberFormat="1" applyFont="1" applyFill="1" applyBorder="1" applyAlignment="1" applyProtection="1">
      <alignment horizontal="right"/>
      <protection/>
    </xf>
    <xf numFmtId="172" fontId="1" fillId="2" borderId="11" xfId="0" applyNumberFormat="1" applyFont="1" applyFill="1" applyBorder="1" applyAlignment="1" applyProtection="1">
      <alignment horizontal="right"/>
      <protection/>
    </xf>
    <xf numFmtId="172" fontId="1" fillId="2" borderId="4" xfId="0" applyNumberFormat="1" applyFont="1" applyFill="1" applyBorder="1" applyAlignment="1" applyProtection="1">
      <alignment horizontal="right"/>
      <protection locked="0"/>
    </xf>
    <xf numFmtId="172" fontId="1" fillId="2" borderId="5" xfId="0" applyNumberFormat="1" applyFont="1" applyFill="1" applyBorder="1" applyAlignment="1" applyProtection="1">
      <alignment horizontal="right"/>
      <protection locked="0"/>
    </xf>
    <xf numFmtId="172" fontId="1" fillId="2" borderId="19" xfId="0" applyNumberFormat="1" applyFont="1" applyFill="1" applyBorder="1" applyAlignment="1" applyProtection="1">
      <alignment horizontal="right"/>
      <protection locked="0"/>
    </xf>
    <xf numFmtId="172" fontId="1" fillId="2" borderId="6" xfId="0" applyNumberFormat="1" applyFont="1" applyFill="1" applyBorder="1" applyAlignment="1" applyProtection="1">
      <alignment horizontal="right"/>
      <protection locked="0"/>
    </xf>
    <xf numFmtId="172" fontId="1" fillId="2" borderId="7" xfId="0" applyNumberFormat="1" applyFont="1" applyFill="1" applyBorder="1" applyAlignment="1" applyProtection="1">
      <alignment horizontal="right"/>
      <protection locked="0"/>
    </xf>
    <xf numFmtId="172" fontId="1" fillId="2" borderId="20" xfId="0" applyNumberFormat="1" applyFont="1" applyFill="1" applyBorder="1" applyAlignment="1" applyProtection="1">
      <alignment horizontal="right"/>
      <protection locked="0"/>
    </xf>
    <xf numFmtId="49" fontId="1" fillId="2" borderId="5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 applyProtection="1">
      <alignment horizontal="right"/>
      <protection locked="0"/>
    </xf>
    <xf numFmtId="172" fontId="1" fillId="2" borderId="2" xfId="0" applyNumberFormat="1" applyFont="1" applyFill="1" applyBorder="1" applyAlignment="1" applyProtection="1">
      <alignment horizontal="right"/>
      <protection locked="0"/>
    </xf>
    <xf numFmtId="172" fontId="1" fillId="2" borderId="11" xfId="0" applyNumberFormat="1" applyFont="1" applyFill="1" applyBorder="1" applyAlignment="1" applyProtection="1">
      <alignment horizontal="right"/>
      <protection locked="0"/>
    </xf>
    <xf numFmtId="172" fontId="1" fillId="4" borderId="1" xfId="0" applyNumberFormat="1" applyFont="1" applyFill="1" applyBorder="1" applyAlignment="1" applyProtection="1">
      <alignment horizontal="right"/>
      <protection/>
    </xf>
    <xf numFmtId="172" fontId="1" fillId="4" borderId="2" xfId="0" applyNumberFormat="1" applyFont="1" applyFill="1" applyBorder="1" applyAlignment="1" applyProtection="1">
      <alignment horizontal="right"/>
      <protection/>
    </xf>
    <xf numFmtId="172" fontId="1" fillId="4" borderId="11" xfId="0" applyNumberFormat="1" applyFont="1" applyFill="1" applyBorder="1" applyAlignment="1" applyProtection="1">
      <alignment horizontal="right"/>
      <protection/>
    </xf>
    <xf numFmtId="172" fontId="1" fillId="4" borderId="10" xfId="0" applyNumberFormat="1" applyFont="1" applyFill="1" applyBorder="1" applyAlignment="1" applyProtection="1">
      <alignment horizontal="right"/>
      <protection/>
    </xf>
    <xf numFmtId="172" fontId="1" fillId="2" borderId="15" xfId="0" applyNumberFormat="1" applyFont="1" applyFill="1" applyBorder="1" applyAlignment="1" applyProtection="1">
      <alignment horizontal="right"/>
      <protection locked="0"/>
    </xf>
    <xf numFmtId="172" fontId="1" fillId="2" borderId="14" xfId="0" applyNumberFormat="1" applyFont="1" applyFill="1" applyBorder="1" applyAlignment="1" applyProtection="1">
      <alignment horizontal="right"/>
      <protection locked="0"/>
    </xf>
    <xf numFmtId="172" fontId="1" fillId="2" borderId="10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173" fontId="1" fillId="2" borderId="2" xfId="0" applyNumberFormat="1" applyFont="1" applyFill="1" applyBorder="1" applyAlignment="1" applyProtection="1">
      <alignment horizontal="right"/>
      <protection locked="0"/>
    </xf>
    <xf numFmtId="173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>
      <alignment wrapText="1"/>
    </xf>
    <xf numFmtId="173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3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49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172" fontId="1" fillId="2" borderId="27" xfId="0" applyNumberFormat="1" applyFont="1" applyFill="1" applyBorder="1" applyAlignment="1" applyProtection="1">
      <alignment horizontal="right"/>
      <protection locked="0"/>
    </xf>
    <xf numFmtId="172" fontId="1" fillId="2" borderId="22" xfId="0" applyNumberFormat="1" applyFont="1" applyFill="1" applyBorder="1" applyAlignment="1" applyProtection="1">
      <alignment horizontal="right"/>
      <protection locked="0"/>
    </xf>
    <xf numFmtId="172" fontId="1" fillId="2" borderId="26" xfId="0" applyNumberFormat="1" applyFont="1" applyFill="1" applyBorder="1" applyAlignment="1" applyProtection="1">
      <alignment horizontal="right"/>
      <protection locked="0"/>
    </xf>
    <xf numFmtId="172" fontId="1" fillId="2" borderId="23" xfId="0" applyNumberFormat="1" applyFont="1" applyFill="1" applyBorder="1" applyAlignment="1" applyProtection="1">
      <alignment horizontal="right"/>
      <protection locked="0"/>
    </xf>
    <xf numFmtId="172" fontId="1" fillId="2" borderId="24" xfId="0" applyNumberFormat="1" applyFont="1" applyFill="1" applyBorder="1" applyAlignment="1" applyProtection="1">
      <alignment horizontal="center"/>
      <protection locked="0"/>
    </xf>
    <xf numFmtId="172" fontId="1" fillId="2" borderId="17" xfId="0" applyNumberFormat="1" applyFont="1" applyFill="1" applyBorder="1" applyAlignment="1" applyProtection="1">
      <alignment horizontal="center"/>
      <protection locked="0"/>
    </xf>
    <xf numFmtId="172" fontId="1" fillId="2" borderId="25" xfId="0" applyNumberFormat="1" applyFont="1" applyFill="1" applyBorder="1" applyAlignment="1" applyProtection="1">
      <alignment horizontal="center"/>
      <protection locked="0"/>
    </xf>
    <xf numFmtId="17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17.emf" /><Relationship Id="rId7" Type="http://schemas.openxmlformats.org/officeDocument/2006/relationships/image" Target="../media/image20.emf" /><Relationship Id="rId8" Type="http://schemas.openxmlformats.org/officeDocument/2006/relationships/image" Target="../media/image18.emf" /><Relationship Id="rId9" Type="http://schemas.openxmlformats.org/officeDocument/2006/relationships/image" Target="../media/image21.emf" /><Relationship Id="rId10" Type="http://schemas.openxmlformats.org/officeDocument/2006/relationships/image" Target="../media/image5.emf" /><Relationship Id="rId11" Type="http://schemas.openxmlformats.org/officeDocument/2006/relationships/image" Target="../media/image19.emf" /><Relationship Id="rId12" Type="http://schemas.openxmlformats.org/officeDocument/2006/relationships/image" Target="../media/image7.emf" /><Relationship Id="rId13" Type="http://schemas.openxmlformats.org/officeDocument/2006/relationships/image" Target="../media/image6.emf" /><Relationship Id="rId14" Type="http://schemas.openxmlformats.org/officeDocument/2006/relationships/image" Target="../media/image8.emf" /><Relationship Id="rId15" Type="http://schemas.openxmlformats.org/officeDocument/2006/relationships/image" Target="../media/image9.emf" /><Relationship Id="rId16" Type="http://schemas.openxmlformats.org/officeDocument/2006/relationships/image" Target="../media/image11.emf" /><Relationship Id="rId17" Type="http://schemas.openxmlformats.org/officeDocument/2006/relationships/image" Target="../media/image13.emf" /><Relationship Id="rId18" Type="http://schemas.openxmlformats.org/officeDocument/2006/relationships/image" Target="../media/image14.emf" /><Relationship Id="rId19" Type="http://schemas.openxmlformats.org/officeDocument/2006/relationships/image" Target="../media/image15.emf" /><Relationship Id="rId20" Type="http://schemas.openxmlformats.org/officeDocument/2006/relationships/image" Target="../media/image2.emf" /><Relationship Id="rId2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19050</xdr:rowOff>
    </xdr:from>
    <xdr:to>
      <xdr:col>25</xdr:col>
      <xdr:colOff>47625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0</xdr:row>
      <xdr:rowOff>19050</xdr:rowOff>
    </xdr:from>
    <xdr:to>
      <xdr:col>51</xdr:col>
      <xdr:colOff>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9525</xdr:colOff>
      <xdr:row>0</xdr:row>
      <xdr:rowOff>19050</xdr:rowOff>
    </xdr:from>
    <xdr:to>
      <xdr:col>76</xdr:col>
      <xdr:colOff>38100</xdr:colOff>
      <xdr:row>0</xdr:row>
      <xdr:rowOff>276225</xdr:rowOff>
    </xdr:to>
    <xdr:pic>
      <xdr:nvPicPr>
        <xdr:cNvPr id="3" name="CommandButt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9525</xdr:colOff>
      <xdr:row>0</xdr:row>
      <xdr:rowOff>19050</xdr:rowOff>
    </xdr:from>
    <xdr:to>
      <xdr:col>78</xdr:col>
      <xdr:colOff>57150</xdr:colOff>
      <xdr:row>0</xdr:row>
      <xdr:rowOff>276225</xdr:rowOff>
    </xdr:to>
    <xdr:pic>
      <xdr:nvPicPr>
        <xdr:cNvPr id="4" name="CommandButton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190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80</xdr:col>
      <xdr:colOff>0</xdr:colOff>
      <xdr:row>0</xdr:row>
      <xdr:rowOff>19050</xdr:rowOff>
    </xdr:from>
    <xdr:to>
      <xdr:col>104</xdr:col>
      <xdr:colOff>19050</xdr:colOff>
      <xdr:row>0</xdr:row>
      <xdr:rowOff>276225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67325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0</xdr:colOff>
      <xdr:row>21</xdr:row>
      <xdr:rowOff>0</xdr:rowOff>
    </xdr:from>
    <xdr:to>
      <xdr:col>135</xdr:col>
      <xdr:colOff>0</xdr:colOff>
      <xdr:row>22</xdr:row>
      <xdr:rowOff>95250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34861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57150</xdr:colOff>
      <xdr:row>22</xdr:row>
      <xdr:rowOff>104775</xdr:rowOff>
    </xdr:from>
    <xdr:to>
      <xdr:col>135</xdr:col>
      <xdr:colOff>0</xdr:colOff>
      <xdr:row>23</xdr:row>
      <xdr:rowOff>200025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91375" y="3752850"/>
          <a:ext cx="1638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31</xdr:row>
      <xdr:rowOff>19050</xdr:rowOff>
    </xdr:from>
    <xdr:to>
      <xdr:col>131</xdr:col>
      <xdr:colOff>57150</xdr:colOff>
      <xdr:row>33</xdr:row>
      <xdr:rowOff>114300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4810125"/>
          <a:ext cx="14382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133</xdr:col>
      <xdr:colOff>19050</xdr:colOff>
      <xdr:row>31</xdr:row>
      <xdr:rowOff>38100</xdr:rowOff>
    </xdr:from>
    <xdr:to>
      <xdr:col>153</xdr:col>
      <xdr:colOff>0</xdr:colOff>
      <xdr:row>33</xdr:row>
      <xdr:rowOff>133350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15375" y="4829175"/>
          <a:ext cx="1314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0</xdr:colOff>
      <xdr:row>34</xdr:row>
      <xdr:rowOff>38100</xdr:rowOff>
    </xdr:from>
    <xdr:to>
      <xdr:col>135</xdr:col>
      <xdr:colOff>0</xdr:colOff>
      <xdr:row>35</xdr:row>
      <xdr:rowOff>133350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00900" y="5153025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57150</xdr:colOff>
      <xdr:row>35</xdr:row>
      <xdr:rowOff>161925</xdr:rowOff>
    </xdr:from>
    <xdr:to>
      <xdr:col>135</xdr:col>
      <xdr:colOff>0</xdr:colOff>
      <xdr:row>36</xdr:row>
      <xdr:rowOff>95250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91375" y="5438775"/>
          <a:ext cx="1638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43</xdr:row>
      <xdr:rowOff>19050</xdr:rowOff>
    </xdr:from>
    <xdr:to>
      <xdr:col>134</xdr:col>
      <xdr:colOff>47625</xdr:colOff>
      <xdr:row>45</xdr:row>
      <xdr:rowOff>114300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81850" y="7077075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135</xdr:col>
      <xdr:colOff>9525</xdr:colOff>
      <xdr:row>43</xdr:row>
      <xdr:rowOff>19050</xdr:rowOff>
    </xdr:from>
    <xdr:to>
      <xdr:col>159</xdr:col>
      <xdr:colOff>38100</xdr:colOff>
      <xdr:row>45</xdr:row>
      <xdr:rowOff>114300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39200" y="7077075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46</xdr:row>
      <xdr:rowOff>19050</xdr:rowOff>
    </xdr:from>
    <xdr:to>
      <xdr:col>134</xdr:col>
      <xdr:colOff>47625</xdr:colOff>
      <xdr:row>46</xdr:row>
      <xdr:rowOff>276225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81850" y="7400925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46</xdr:row>
      <xdr:rowOff>295275</xdr:rowOff>
    </xdr:from>
    <xdr:to>
      <xdr:col>134</xdr:col>
      <xdr:colOff>57150</xdr:colOff>
      <xdr:row>47</xdr:row>
      <xdr:rowOff>66675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81850" y="7677150"/>
          <a:ext cx="1638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0</xdr:colOff>
      <xdr:row>51</xdr:row>
      <xdr:rowOff>19050</xdr:rowOff>
    </xdr:from>
    <xdr:to>
      <xdr:col>135</xdr:col>
      <xdr:colOff>0</xdr:colOff>
      <xdr:row>51</xdr:row>
      <xdr:rowOff>266700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00900" y="8372475"/>
          <a:ext cx="1628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9525</xdr:colOff>
      <xdr:row>51</xdr:row>
      <xdr:rowOff>285750</xdr:rowOff>
    </xdr:from>
    <xdr:to>
      <xdr:col>135</xdr:col>
      <xdr:colOff>19050</xdr:colOff>
      <xdr:row>52</xdr:row>
      <xdr:rowOff>228600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10425" y="8639175"/>
          <a:ext cx="1638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60</xdr:row>
      <xdr:rowOff>28575</xdr:rowOff>
    </xdr:from>
    <xdr:to>
      <xdr:col>131</xdr:col>
      <xdr:colOff>9525</xdr:colOff>
      <xdr:row>61</xdr:row>
      <xdr:rowOff>133350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81850" y="10182225"/>
          <a:ext cx="1390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131</xdr:col>
      <xdr:colOff>19050</xdr:colOff>
      <xdr:row>60</xdr:row>
      <xdr:rowOff>9525</xdr:rowOff>
    </xdr:from>
    <xdr:to>
      <xdr:col>151</xdr:col>
      <xdr:colOff>57150</xdr:colOff>
      <xdr:row>61</xdr:row>
      <xdr:rowOff>114300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82025" y="10163175"/>
          <a:ext cx="1371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64</xdr:row>
      <xdr:rowOff>9525</xdr:rowOff>
    </xdr:from>
    <xdr:to>
      <xdr:col>134</xdr:col>
      <xdr:colOff>28575</xdr:colOff>
      <xdr:row>65</xdr:row>
      <xdr:rowOff>104775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2325" y="106489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65</xdr:row>
      <xdr:rowOff>114300</xdr:rowOff>
    </xdr:from>
    <xdr:to>
      <xdr:col>134</xdr:col>
      <xdr:colOff>38100</xdr:colOff>
      <xdr:row>66</xdr:row>
      <xdr:rowOff>47625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72325" y="10915650"/>
          <a:ext cx="1638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2008-12\&#1075;&#1086;&#1076;_2008\&#1057;&#1090;&#1072;&#1085;&#1076;&#1072;&#1088;&#1090;&#1085;&#1099;&#1081;\ser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ошибок"/>
      <sheetName val="Ввод реквизитов"/>
      <sheetName val="Список таблиц"/>
      <sheetName val="Реестр отправленных форм"/>
      <sheetName val="Poks"/>
      <sheetName val="Реквизиты"/>
      <sheetName val="Таблицы"/>
    </sheetNames>
    <sheetDataSet>
      <sheetData sheetId="5">
        <row r="4">
          <cell r="B4" t="str">
            <v>6670083236</v>
          </cell>
        </row>
        <row r="6">
          <cell r="B6" t="str">
            <v>ОАО " Торговая компания Уралювелир-маркет"</v>
          </cell>
        </row>
        <row r="7">
          <cell r="B7" t="str">
            <v>ЛЫСКО НАДЕЖДА КОНСТАНТИНОВНА</v>
          </cell>
        </row>
        <row r="8">
          <cell r="B8" t="str">
            <v>  </v>
          </cell>
        </row>
        <row r="11">
          <cell r="K11">
            <v>2009</v>
          </cell>
          <cell r="L11" t="str">
            <v>августа</v>
          </cell>
          <cell r="M11" t="str">
            <v>11</v>
          </cell>
        </row>
        <row r="15">
          <cell r="B15" t="str">
            <v>01488854</v>
          </cell>
        </row>
        <row r="156">
          <cell r="B156" t="str">
            <v>розничная торговля</v>
          </cell>
        </row>
        <row r="158">
          <cell r="B158" t="str">
            <v>52.48.22</v>
          </cell>
        </row>
        <row r="159">
          <cell r="B159" t="str">
            <v>ОАО</v>
          </cell>
        </row>
        <row r="160">
          <cell r="B160" t="str">
            <v>47</v>
          </cell>
        </row>
        <row r="161">
          <cell r="B161" t="str">
            <v/>
          </cell>
        </row>
        <row r="162">
          <cell r="B162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81"/>
  <sheetViews>
    <sheetView workbookViewId="0" topLeftCell="A1">
      <selection activeCell="P3" sqref="P3"/>
    </sheetView>
  </sheetViews>
  <sheetFormatPr defaultColWidth="9.00390625" defaultRowHeight="12.75"/>
  <cols>
    <col min="1" max="1" width="9.125" style="15" customWidth="1"/>
    <col min="2" max="2" width="14.75390625" style="15" customWidth="1"/>
    <col min="3" max="3" width="17.75390625" style="15" customWidth="1"/>
    <col min="4" max="16384" width="9.125" style="15" customWidth="1"/>
  </cols>
  <sheetData>
    <row r="1" spans="1:236" ht="12.75">
      <c r="A1" s="15" t="s">
        <v>87</v>
      </c>
      <c r="B1" s="15" t="s">
        <v>90</v>
      </c>
      <c r="C1" s="15" t="s">
        <v>91</v>
      </c>
      <c r="D1" s="15" t="s">
        <v>103</v>
      </c>
      <c r="E1" s="15" t="s">
        <v>81</v>
      </c>
      <c r="F1" s="15" t="s">
        <v>232</v>
      </c>
      <c r="G1" s="15" t="s">
        <v>84</v>
      </c>
      <c r="K1" s="16" t="s">
        <v>56</v>
      </c>
      <c r="L1" s="17" t="s">
        <v>57</v>
      </c>
      <c r="M1" s="17" t="s">
        <v>58</v>
      </c>
      <c r="N1" s="17" t="s">
        <v>59</v>
      </c>
      <c r="O1" s="17" t="s">
        <v>60</v>
      </c>
      <c r="P1" s="17" t="s">
        <v>61</v>
      </c>
      <c r="Q1" s="17" t="s">
        <v>62</v>
      </c>
      <c r="R1" s="17" t="s">
        <v>63</v>
      </c>
      <c r="S1" s="16" t="s">
        <v>64</v>
      </c>
      <c r="T1" s="16" t="s">
        <v>65</v>
      </c>
      <c r="U1" s="16" t="s">
        <v>66</v>
      </c>
      <c r="V1" s="16" t="s">
        <v>67</v>
      </c>
      <c r="W1" s="16" t="s">
        <v>68</v>
      </c>
      <c r="X1" s="18" t="s">
        <v>69</v>
      </c>
      <c r="Y1" s="18" t="s">
        <v>70</v>
      </c>
      <c r="Z1" s="18" t="s">
        <v>71</v>
      </c>
      <c r="AA1" s="16" t="s">
        <v>57</v>
      </c>
      <c r="AB1" s="16" t="s">
        <v>72</v>
      </c>
      <c r="AC1" s="16" t="s">
        <v>73</v>
      </c>
      <c r="AD1" s="17" t="s">
        <v>74</v>
      </c>
      <c r="AE1" s="17" t="s">
        <v>75</v>
      </c>
      <c r="AF1" s="17" t="s">
        <v>76</v>
      </c>
      <c r="AG1" s="17" t="s">
        <v>77</v>
      </c>
      <c r="AH1" s="17" t="s">
        <v>78</v>
      </c>
      <c r="IA1" s="15" t="s">
        <v>116</v>
      </c>
      <c r="IB1" s="15" t="s">
        <v>226</v>
      </c>
    </row>
    <row r="2" spans="1:256" ht="12.75">
      <c r="A2" s="15" t="s">
        <v>87</v>
      </c>
      <c r="B2" s="15" t="s">
        <v>95</v>
      </c>
      <c r="C2" s="15" t="s">
        <v>96</v>
      </c>
      <c r="D2" s="15" t="s">
        <v>106</v>
      </c>
      <c r="E2" s="15" t="s">
        <v>81</v>
      </c>
      <c r="K2" s="19" t="s">
        <v>79</v>
      </c>
      <c r="L2" s="15">
        <v>3</v>
      </c>
      <c r="M2" s="15" t="s">
        <v>239</v>
      </c>
      <c r="N2" s="15" t="s">
        <v>240</v>
      </c>
      <c r="O2" s="15">
        <v>1</v>
      </c>
      <c r="P2" s="15" t="s">
        <v>82</v>
      </c>
      <c r="Q2" s="15" t="s">
        <v>229</v>
      </c>
      <c r="R2" s="15" t="s">
        <v>241</v>
      </c>
      <c r="S2" s="15" t="s">
        <v>17</v>
      </c>
      <c r="T2" s="15" t="s">
        <v>236</v>
      </c>
      <c r="U2" s="15" t="s">
        <v>19</v>
      </c>
      <c r="V2" s="15" t="s">
        <v>237</v>
      </c>
      <c r="W2" s="15" t="s">
        <v>84</v>
      </c>
      <c r="X2" s="15" t="s">
        <v>85</v>
      </c>
      <c r="Y2" s="15" t="s">
        <v>85</v>
      </c>
      <c r="Z2" s="15" t="s">
        <v>86</v>
      </c>
      <c r="AA2" s="15" t="s">
        <v>88</v>
      </c>
      <c r="AB2" s="15" t="s">
        <v>231</v>
      </c>
      <c r="AC2" s="15" t="s">
        <v>230</v>
      </c>
      <c r="AD2" s="15" t="s">
        <v>233</v>
      </c>
      <c r="AE2" s="15" t="s">
        <v>81</v>
      </c>
      <c r="AF2" s="15" t="s">
        <v>84</v>
      </c>
      <c r="AG2" s="15" t="s">
        <v>235</v>
      </c>
      <c r="AI2" s="15" t="s">
        <v>81</v>
      </c>
      <c r="AK2" s="15" t="s">
        <v>80</v>
      </c>
      <c r="AL2" s="15" t="s">
        <v>85</v>
      </c>
      <c r="AM2" s="15" t="s">
        <v>81</v>
      </c>
      <c r="AN2" s="15" t="s">
        <v>238</v>
      </c>
      <c r="AO2" s="15" t="s">
        <v>116</v>
      </c>
      <c r="IA2" s="15" t="s">
        <v>227</v>
      </c>
      <c r="IB2" s="15" t="s">
        <v>228</v>
      </c>
      <c r="IU2" s="15" t="s">
        <v>242</v>
      </c>
      <c r="IV2" s="15" t="s">
        <v>80</v>
      </c>
    </row>
    <row r="3" spans="1:34" ht="12.75">
      <c r="A3" s="15" t="s">
        <v>87</v>
      </c>
      <c r="B3" s="15" t="s">
        <v>97</v>
      </c>
      <c r="C3" s="15" t="s">
        <v>98</v>
      </c>
      <c r="D3" s="15" t="s">
        <v>107</v>
      </c>
      <c r="E3" s="15" t="s">
        <v>81</v>
      </c>
      <c r="K3" s="20" t="s">
        <v>84</v>
      </c>
      <c r="L3" s="15" t="s">
        <v>80</v>
      </c>
      <c r="M3" s="15" t="s">
        <v>81</v>
      </c>
      <c r="N3" s="15" t="s">
        <v>81</v>
      </c>
      <c r="O3" s="15" t="s">
        <v>80</v>
      </c>
      <c r="P3" s="15" t="s">
        <v>82</v>
      </c>
      <c r="Q3" s="15" t="s">
        <v>83</v>
      </c>
      <c r="R3" s="15" t="s">
        <v>81</v>
      </c>
      <c r="S3" s="15" t="s">
        <v>17</v>
      </c>
      <c r="T3" s="15" t="s">
        <v>236</v>
      </c>
      <c r="U3" s="15" t="s">
        <v>19</v>
      </c>
      <c r="V3" s="15" t="s">
        <v>237</v>
      </c>
      <c r="W3" s="15" t="s">
        <v>87</v>
      </c>
      <c r="X3" s="15" t="s">
        <v>85</v>
      </c>
      <c r="Y3" s="15" t="s">
        <v>80</v>
      </c>
      <c r="Z3" s="15" t="s">
        <v>86</v>
      </c>
      <c r="AA3" s="15" t="s">
        <v>81</v>
      </c>
      <c r="AB3" s="15" t="s">
        <v>231</v>
      </c>
      <c r="AC3" s="15" t="s">
        <v>230</v>
      </c>
      <c r="AD3" s="15" t="s">
        <v>233</v>
      </c>
      <c r="AE3" s="15" t="s">
        <v>81</v>
      </c>
      <c r="AF3" s="15" t="s">
        <v>81</v>
      </c>
      <c r="AG3" s="15" t="s">
        <v>81</v>
      </c>
      <c r="AH3" s="15" t="s">
        <v>81</v>
      </c>
    </row>
    <row r="4" spans="1:5" ht="12.75">
      <c r="A4" s="15" t="s">
        <v>87</v>
      </c>
      <c r="B4" s="15" t="s">
        <v>89</v>
      </c>
      <c r="C4" s="15" t="s">
        <v>92</v>
      </c>
      <c r="D4" s="15" t="s">
        <v>104</v>
      </c>
      <c r="E4" s="15" t="s">
        <v>81</v>
      </c>
    </row>
    <row r="5" spans="1:234" ht="12.75">
      <c r="A5" s="15" t="s">
        <v>87</v>
      </c>
      <c r="B5" s="15" t="s">
        <v>99</v>
      </c>
      <c r="C5" s="15" t="s">
        <v>100</v>
      </c>
      <c r="D5" s="15" t="s">
        <v>108</v>
      </c>
      <c r="E5" s="15" t="s">
        <v>81</v>
      </c>
      <c r="HZ5" s="15" t="s">
        <v>234</v>
      </c>
    </row>
    <row r="6" spans="1:5" ht="12.75">
      <c r="A6" s="15" t="s">
        <v>87</v>
      </c>
      <c r="B6" s="15" t="s">
        <v>93</v>
      </c>
      <c r="C6" s="15" t="s">
        <v>94</v>
      </c>
      <c r="D6" s="15" t="s">
        <v>105</v>
      </c>
      <c r="E6" s="15" t="s">
        <v>81</v>
      </c>
    </row>
    <row r="7" spans="1:5" ht="12.75">
      <c r="A7" s="15" t="s">
        <v>87</v>
      </c>
      <c r="B7" s="15" t="s">
        <v>101</v>
      </c>
      <c r="C7" s="15" t="s">
        <v>102</v>
      </c>
      <c r="D7" s="15" t="s">
        <v>109</v>
      </c>
      <c r="E7" s="15" t="s">
        <v>81</v>
      </c>
    </row>
    <row r="8" spans="1:5" ht="12.75">
      <c r="A8" s="15" t="s">
        <v>87</v>
      </c>
      <c r="B8" s="15" t="s">
        <v>110</v>
      </c>
      <c r="C8" s="15" t="s">
        <v>111</v>
      </c>
      <c r="E8" s="15" t="s">
        <v>81</v>
      </c>
    </row>
    <row r="9" spans="1:4" ht="12.75">
      <c r="A9" s="15" t="s">
        <v>87</v>
      </c>
      <c r="B9" s="15" t="s">
        <v>151</v>
      </c>
      <c r="C9" s="15" t="s">
        <v>151</v>
      </c>
      <c r="D9" s="15" t="s">
        <v>81</v>
      </c>
    </row>
    <row r="10" spans="1:4" ht="12.75">
      <c r="A10" s="15" t="s">
        <v>87</v>
      </c>
      <c r="B10" s="15" t="s">
        <v>152</v>
      </c>
      <c r="C10" s="15" t="s">
        <v>152</v>
      </c>
      <c r="D10" s="15" t="s">
        <v>81</v>
      </c>
    </row>
    <row r="11" spans="1:4" ht="12.75">
      <c r="A11" s="15" t="s">
        <v>87</v>
      </c>
      <c r="B11" s="15" t="s">
        <v>153</v>
      </c>
      <c r="C11" s="15" t="s">
        <v>153</v>
      </c>
      <c r="D11" s="15" t="s">
        <v>81</v>
      </c>
    </row>
    <row r="12" spans="1:4" ht="12.75">
      <c r="A12" s="15" t="s">
        <v>87</v>
      </c>
      <c r="B12" s="15" t="s">
        <v>154</v>
      </c>
      <c r="C12" s="15" t="s">
        <v>154</v>
      </c>
      <c r="D12" s="15" t="s">
        <v>81</v>
      </c>
    </row>
    <row r="13" spans="1:3" ht="12.75">
      <c r="A13" s="15" t="s">
        <v>87</v>
      </c>
      <c r="B13" s="15" t="s">
        <v>110</v>
      </c>
      <c r="C13" s="15" t="s">
        <v>155</v>
      </c>
    </row>
    <row r="14" spans="1:4" ht="12.75">
      <c r="A14" s="15" t="s">
        <v>87</v>
      </c>
      <c r="B14" s="15" t="s">
        <v>156</v>
      </c>
      <c r="C14" s="15" t="s">
        <v>157</v>
      </c>
      <c r="D14" s="15" t="s">
        <v>225</v>
      </c>
    </row>
    <row r="15" spans="1:4" ht="12.75">
      <c r="A15" s="15" t="s">
        <v>87</v>
      </c>
      <c r="B15" s="15" t="s">
        <v>158</v>
      </c>
      <c r="C15" s="15" t="s">
        <v>158</v>
      </c>
      <c r="D15" s="15" t="s">
        <v>81</v>
      </c>
    </row>
    <row r="16" spans="1:4" ht="12.75">
      <c r="A16" s="15" t="s">
        <v>87</v>
      </c>
      <c r="B16" s="15" t="s">
        <v>159</v>
      </c>
      <c r="C16" s="15" t="s">
        <v>159</v>
      </c>
      <c r="D16" s="15" t="s">
        <v>81</v>
      </c>
    </row>
    <row r="17" spans="1:4" ht="12.75">
      <c r="A17" s="15" t="s">
        <v>87</v>
      </c>
      <c r="B17" s="15" t="s">
        <v>160</v>
      </c>
      <c r="C17" s="15" t="s">
        <v>160</v>
      </c>
      <c r="D17" s="15" t="s">
        <v>81</v>
      </c>
    </row>
    <row r="18" spans="1:4" ht="12.75">
      <c r="A18" s="15" t="s">
        <v>87</v>
      </c>
      <c r="B18" s="15" t="s">
        <v>161</v>
      </c>
      <c r="C18" s="15" t="s">
        <v>161</v>
      </c>
      <c r="D18" s="15" t="s">
        <v>81</v>
      </c>
    </row>
    <row r="19" spans="1:4" ht="12.75">
      <c r="A19" s="15" t="s">
        <v>87</v>
      </c>
      <c r="B19" s="15" t="s">
        <v>162</v>
      </c>
      <c r="C19" s="15" t="s">
        <v>162</v>
      </c>
      <c r="D19" s="15" t="s">
        <v>81</v>
      </c>
    </row>
    <row r="20" spans="1:4" ht="12.75">
      <c r="A20" s="15" t="s">
        <v>87</v>
      </c>
      <c r="B20" s="15" t="s">
        <v>163</v>
      </c>
      <c r="C20" s="15" t="s">
        <v>163</v>
      </c>
      <c r="D20" s="15" t="s">
        <v>81</v>
      </c>
    </row>
    <row r="21" spans="1:4" ht="12.75">
      <c r="A21" s="15" t="s">
        <v>87</v>
      </c>
      <c r="B21" s="15" t="s">
        <v>164</v>
      </c>
      <c r="C21" s="15" t="s">
        <v>164</v>
      </c>
      <c r="D21" s="15" t="s">
        <v>81</v>
      </c>
    </row>
    <row r="22" spans="1:4" ht="12.75">
      <c r="A22" s="15" t="s">
        <v>87</v>
      </c>
      <c r="B22" s="15" t="s">
        <v>165</v>
      </c>
      <c r="C22" s="15" t="s">
        <v>165</v>
      </c>
      <c r="D22" s="15" t="s">
        <v>81</v>
      </c>
    </row>
    <row r="23" spans="1:4" ht="12.75">
      <c r="A23" s="15" t="s">
        <v>87</v>
      </c>
      <c r="B23" s="15" t="s">
        <v>166</v>
      </c>
      <c r="C23" s="15" t="s">
        <v>166</v>
      </c>
      <c r="D23" s="15" t="s">
        <v>81</v>
      </c>
    </row>
    <row r="24" spans="1:4" ht="12.75">
      <c r="A24" s="15" t="s">
        <v>87</v>
      </c>
      <c r="B24" s="15" t="s">
        <v>167</v>
      </c>
      <c r="C24" s="15" t="s">
        <v>167</v>
      </c>
      <c r="D24" s="15" t="s">
        <v>81</v>
      </c>
    </row>
    <row r="25" spans="1:4" ht="12.75">
      <c r="A25" s="15" t="s">
        <v>87</v>
      </c>
      <c r="B25" s="15" t="s">
        <v>168</v>
      </c>
      <c r="C25" s="15" t="s">
        <v>168</v>
      </c>
      <c r="D25" s="15" t="s">
        <v>81</v>
      </c>
    </row>
    <row r="26" spans="1:4" ht="12.75">
      <c r="A26" s="15" t="s">
        <v>87</v>
      </c>
      <c r="B26" s="15" t="s">
        <v>169</v>
      </c>
      <c r="C26" s="15" t="s">
        <v>169</v>
      </c>
      <c r="D26" s="15" t="s">
        <v>81</v>
      </c>
    </row>
    <row r="27" spans="1:3" ht="12.75">
      <c r="A27" s="15" t="s">
        <v>87</v>
      </c>
      <c r="B27" s="15" t="s">
        <v>110</v>
      </c>
      <c r="C27" s="15" t="s">
        <v>170</v>
      </c>
    </row>
    <row r="28" spans="1:4" ht="12.75">
      <c r="A28" s="15" t="s">
        <v>87</v>
      </c>
      <c r="B28" s="15" t="s">
        <v>156</v>
      </c>
      <c r="C28" s="15" t="s">
        <v>171</v>
      </c>
      <c r="D28" s="15" t="s">
        <v>225</v>
      </c>
    </row>
    <row r="29" spans="1:4" ht="12.75">
      <c r="A29" s="15" t="s">
        <v>87</v>
      </c>
      <c r="B29" s="15" t="s">
        <v>172</v>
      </c>
      <c r="C29" s="15" t="s">
        <v>172</v>
      </c>
      <c r="D29" s="15" t="s">
        <v>81</v>
      </c>
    </row>
    <row r="30" spans="1:4" ht="12.75">
      <c r="A30" s="15" t="s">
        <v>87</v>
      </c>
      <c r="B30" s="15" t="s">
        <v>173</v>
      </c>
      <c r="C30" s="15" t="s">
        <v>173</v>
      </c>
      <c r="D30" s="15" t="s">
        <v>81</v>
      </c>
    </row>
    <row r="31" spans="1:3" ht="12.75">
      <c r="A31" s="15" t="s">
        <v>87</v>
      </c>
      <c r="B31" s="15" t="s">
        <v>110</v>
      </c>
      <c r="C31" s="15" t="s">
        <v>174</v>
      </c>
    </row>
    <row r="32" spans="1:4" ht="12.75">
      <c r="A32" s="15" t="s">
        <v>87</v>
      </c>
      <c r="B32" s="15" t="s">
        <v>156</v>
      </c>
      <c r="C32" s="15" t="s">
        <v>175</v>
      </c>
      <c r="D32" s="15" t="s">
        <v>225</v>
      </c>
    </row>
    <row r="33" spans="1:4" ht="12.75">
      <c r="A33" s="15" t="s">
        <v>87</v>
      </c>
      <c r="B33" s="15" t="s">
        <v>176</v>
      </c>
      <c r="C33" s="15" t="s">
        <v>176</v>
      </c>
      <c r="D33" s="15" t="s">
        <v>81</v>
      </c>
    </row>
    <row r="34" spans="1:4" ht="12.75">
      <c r="A34" s="15" t="s">
        <v>87</v>
      </c>
      <c r="B34" s="15" t="s">
        <v>177</v>
      </c>
      <c r="C34" s="15" t="s">
        <v>177</v>
      </c>
      <c r="D34" s="15" t="s">
        <v>81</v>
      </c>
    </row>
    <row r="35" spans="1:4" ht="12.75">
      <c r="A35" s="15" t="s">
        <v>87</v>
      </c>
      <c r="B35" s="15" t="s">
        <v>178</v>
      </c>
      <c r="C35" s="15" t="s">
        <v>178</v>
      </c>
      <c r="D35" s="15" t="s">
        <v>81</v>
      </c>
    </row>
    <row r="36" spans="1:4" ht="12.75">
      <c r="A36" s="15" t="s">
        <v>87</v>
      </c>
      <c r="B36" s="15" t="s">
        <v>179</v>
      </c>
      <c r="C36" s="15" t="s">
        <v>179</v>
      </c>
      <c r="D36" s="15" t="s">
        <v>81</v>
      </c>
    </row>
    <row r="37" spans="1:4" ht="12.75">
      <c r="A37" s="15" t="s">
        <v>87</v>
      </c>
      <c r="B37" s="15" t="s">
        <v>180</v>
      </c>
      <c r="C37" s="15" t="s">
        <v>180</v>
      </c>
      <c r="D37" s="15" t="s">
        <v>81</v>
      </c>
    </row>
    <row r="38" spans="1:4" ht="12.75">
      <c r="A38" s="15" t="s">
        <v>87</v>
      </c>
      <c r="B38" s="15" t="s">
        <v>181</v>
      </c>
      <c r="C38" s="15" t="s">
        <v>181</v>
      </c>
      <c r="D38" s="15" t="s">
        <v>81</v>
      </c>
    </row>
    <row r="39" spans="1:4" ht="12.75">
      <c r="A39" s="15" t="s">
        <v>87</v>
      </c>
      <c r="B39" s="15" t="s">
        <v>182</v>
      </c>
      <c r="C39" s="15" t="s">
        <v>182</v>
      </c>
      <c r="D39" s="15" t="s">
        <v>81</v>
      </c>
    </row>
    <row r="40" spans="1:4" ht="12.75">
      <c r="A40" s="15" t="s">
        <v>87</v>
      </c>
      <c r="B40" s="15" t="s">
        <v>183</v>
      </c>
      <c r="C40" s="15" t="s">
        <v>183</v>
      </c>
      <c r="D40" s="15" t="s">
        <v>81</v>
      </c>
    </row>
    <row r="41" spans="1:4" ht="12.75">
      <c r="A41" s="15" t="s">
        <v>87</v>
      </c>
      <c r="B41" s="15" t="s">
        <v>184</v>
      </c>
      <c r="C41" s="15" t="s">
        <v>184</v>
      </c>
      <c r="D41" s="15" t="s">
        <v>81</v>
      </c>
    </row>
    <row r="42" spans="1:4" ht="12.75">
      <c r="A42" s="15" t="s">
        <v>87</v>
      </c>
      <c r="B42" s="15" t="s">
        <v>185</v>
      </c>
      <c r="C42" s="15" t="s">
        <v>185</v>
      </c>
      <c r="D42" s="15" t="s">
        <v>81</v>
      </c>
    </row>
    <row r="43" spans="1:4" ht="12.75">
      <c r="A43" s="15" t="s">
        <v>87</v>
      </c>
      <c r="B43" s="15" t="s">
        <v>186</v>
      </c>
      <c r="C43" s="15" t="s">
        <v>186</v>
      </c>
      <c r="D43" s="15" t="s">
        <v>81</v>
      </c>
    </row>
    <row r="44" spans="1:4" ht="12.75">
      <c r="A44" s="15" t="s">
        <v>87</v>
      </c>
      <c r="B44" s="15" t="s">
        <v>187</v>
      </c>
      <c r="C44" s="15" t="s">
        <v>187</v>
      </c>
      <c r="D44" s="15" t="s">
        <v>81</v>
      </c>
    </row>
    <row r="45" spans="1:3" ht="12.75">
      <c r="A45" s="15" t="s">
        <v>87</v>
      </c>
      <c r="B45" s="15" t="s">
        <v>110</v>
      </c>
      <c r="C45" s="15" t="s">
        <v>188</v>
      </c>
    </row>
    <row r="46" spans="1:4" ht="12.75">
      <c r="A46" s="15" t="s">
        <v>87</v>
      </c>
      <c r="B46" s="15" t="s">
        <v>156</v>
      </c>
      <c r="C46" s="15" t="s">
        <v>189</v>
      </c>
      <c r="D46" s="15" t="s">
        <v>225</v>
      </c>
    </row>
    <row r="47" spans="1:4" ht="12.75">
      <c r="A47" s="15" t="s">
        <v>87</v>
      </c>
      <c r="B47" s="15" t="s">
        <v>190</v>
      </c>
      <c r="C47" s="15" t="s">
        <v>190</v>
      </c>
      <c r="D47" s="15" t="s">
        <v>81</v>
      </c>
    </row>
    <row r="48" spans="1:4" ht="12.75">
      <c r="A48" s="15" t="s">
        <v>87</v>
      </c>
      <c r="B48" s="15" t="s">
        <v>191</v>
      </c>
      <c r="C48" s="15" t="s">
        <v>191</v>
      </c>
      <c r="D48" s="15" t="s">
        <v>81</v>
      </c>
    </row>
    <row r="49" spans="1:3" ht="12.75">
      <c r="A49" s="15" t="s">
        <v>87</v>
      </c>
      <c r="B49" s="15" t="s">
        <v>110</v>
      </c>
      <c r="C49" s="15" t="s">
        <v>192</v>
      </c>
    </row>
    <row r="50" spans="1:4" ht="12.75">
      <c r="A50" s="15" t="s">
        <v>87</v>
      </c>
      <c r="B50" s="15" t="s">
        <v>156</v>
      </c>
      <c r="C50" s="15" t="s">
        <v>193</v>
      </c>
      <c r="D50" s="15" t="s">
        <v>225</v>
      </c>
    </row>
    <row r="51" spans="1:4" ht="12.75">
      <c r="A51" s="15" t="s">
        <v>87</v>
      </c>
      <c r="B51" s="15" t="s">
        <v>194</v>
      </c>
      <c r="C51" s="15" t="s">
        <v>194</v>
      </c>
      <c r="D51" s="15" t="s">
        <v>81</v>
      </c>
    </row>
    <row r="52" spans="1:4" ht="12.75">
      <c r="A52" s="15" t="s">
        <v>87</v>
      </c>
      <c r="B52" s="15" t="s">
        <v>195</v>
      </c>
      <c r="C52" s="15" t="s">
        <v>195</v>
      </c>
      <c r="D52" s="15" t="s">
        <v>81</v>
      </c>
    </row>
    <row r="53" spans="1:4" ht="12.75">
      <c r="A53" s="15" t="s">
        <v>87</v>
      </c>
      <c r="B53" s="15" t="s">
        <v>196</v>
      </c>
      <c r="C53" s="15" t="s">
        <v>196</v>
      </c>
      <c r="D53" s="15" t="s">
        <v>81</v>
      </c>
    </row>
    <row r="54" spans="1:4" ht="12.75">
      <c r="A54" s="15" t="s">
        <v>87</v>
      </c>
      <c r="B54" s="15" t="s">
        <v>197</v>
      </c>
      <c r="C54" s="15" t="s">
        <v>197</v>
      </c>
      <c r="D54" s="15" t="s">
        <v>81</v>
      </c>
    </row>
    <row r="55" spans="1:4" ht="12.75">
      <c r="A55" s="15" t="s">
        <v>87</v>
      </c>
      <c r="B55" s="15" t="s">
        <v>198</v>
      </c>
      <c r="C55" s="15" t="s">
        <v>198</v>
      </c>
      <c r="D55" s="15" t="s">
        <v>81</v>
      </c>
    </row>
    <row r="56" spans="1:4" ht="12.75">
      <c r="A56" s="15" t="s">
        <v>87</v>
      </c>
      <c r="B56" s="15" t="s">
        <v>199</v>
      </c>
      <c r="C56" s="15" t="s">
        <v>199</v>
      </c>
      <c r="D56" s="15" t="s">
        <v>81</v>
      </c>
    </row>
    <row r="57" spans="1:3" ht="12.75">
      <c r="A57" s="15" t="s">
        <v>87</v>
      </c>
      <c r="B57" s="15" t="s">
        <v>110</v>
      </c>
      <c r="C57" s="15" t="s">
        <v>200</v>
      </c>
    </row>
    <row r="58" spans="1:4" ht="12.75">
      <c r="A58" s="15" t="s">
        <v>87</v>
      </c>
      <c r="B58" s="15" t="s">
        <v>156</v>
      </c>
      <c r="C58" s="15" t="s">
        <v>201</v>
      </c>
      <c r="D58" s="15" t="s">
        <v>225</v>
      </c>
    </row>
    <row r="59" spans="1:4" ht="12.75">
      <c r="A59" s="15" t="s">
        <v>87</v>
      </c>
      <c r="B59" s="15" t="s">
        <v>202</v>
      </c>
      <c r="C59" s="15" t="s">
        <v>202</v>
      </c>
      <c r="D59" s="15" t="s">
        <v>81</v>
      </c>
    </row>
    <row r="60" spans="1:4" ht="12.75">
      <c r="A60" s="15" t="s">
        <v>87</v>
      </c>
      <c r="B60" s="15" t="s">
        <v>203</v>
      </c>
      <c r="C60" s="15" t="s">
        <v>203</v>
      </c>
      <c r="D60" s="15" t="s">
        <v>81</v>
      </c>
    </row>
    <row r="61" spans="1:4" ht="12.75">
      <c r="A61" s="15" t="s">
        <v>87</v>
      </c>
      <c r="B61" s="15" t="s">
        <v>204</v>
      </c>
      <c r="C61" s="15" t="s">
        <v>204</v>
      </c>
      <c r="D61" s="15" t="s">
        <v>81</v>
      </c>
    </row>
    <row r="62" spans="1:4" ht="12.75">
      <c r="A62" s="15" t="s">
        <v>87</v>
      </c>
      <c r="B62" s="15" t="s">
        <v>205</v>
      </c>
      <c r="C62" s="15" t="s">
        <v>205</v>
      </c>
      <c r="D62" s="15" t="s">
        <v>81</v>
      </c>
    </row>
    <row r="63" spans="1:4" ht="12.75">
      <c r="A63" s="15" t="s">
        <v>87</v>
      </c>
      <c r="B63" s="15" t="s">
        <v>206</v>
      </c>
      <c r="C63" s="15" t="s">
        <v>206</v>
      </c>
      <c r="D63" s="15" t="s">
        <v>81</v>
      </c>
    </row>
    <row r="64" spans="1:4" ht="12.75">
      <c r="A64" s="15" t="s">
        <v>87</v>
      </c>
      <c r="B64" s="15" t="s">
        <v>207</v>
      </c>
      <c r="C64" s="15" t="s">
        <v>207</v>
      </c>
      <c r="D64" s="15" t="s">
        <v>81</v>
      </c>
    </row>
    <row r="65" spans="1:3" ht="12.75">
      <c r="A65" s="15" t="s">
        <v>87</v>
      </c>
      <c r="B65" s="15" t="s">
        <v>110</v>
      </c>
      <c r="C65" s="15" t="s">
        <v>208</v>
      </c>
    </row>
    <row r="66" spans="1:4" ht="12.75">
      <c r="A66" s="15" t="s">
        <v>87</v>
      </c>
      <c r="B66" s="15" t="s">
        <v>156</v>
      </c>
      <c r="C66" s="15" t="s">
        <v>209</v>
      </c>
      <c r="D66" s="15" t="s">
        <v>225</v>
      </c>
    </row>
    <row r="67" spans="1:4" ht="12.75">
      <c r="A67" s="15" t="s">
        <v>87</v>
      </c>
      <c r="B67" s="15" t="s">
        <v>210</v>
      </c>
      <c r="C67" s="15" t="s">
        <v>210</v>
      </c>
      <c r="D67" s="15" t="s">
        <v>81</v>
      </c>
    </row>
    <row r="68" spans="1:4" ht="12.75">
      <c r="A68" s="15" t="s">
        <v>87</v>
      </c>
      <c r="B68" s="15" t="s">
        <v>211</v>
      </c>
      <c r="C68" s="15" t="s">
        <v>211</v>
      </c>
      <c r="D68" s="15" t="s">
        <v>81</v>
      </c>
    </row>
    <row r="69" spans="1:4" ht="12.75">
      <c r="A69" s="15" t="s">
        <v>87</v>
      </c>
      <c r="B69" s="15" t="s">
        <v>212</v>
      </c>
      <c r="C69" s="15" t="s">
        <v>212</v>
      </c>
      <c r="D69" s="15" t="s">
        <v>81</v>
      </c>
    </row>
    <row r="70" spans="1:4" ht="12.75">
      <c r="A70" s="15" t="s">
        <v>87</v>
      </c>
      <c r="B70" s="15" t="s">
        <v>213</v>
      </c>
      <c r="C70" s="15" t="s">
        <v>213</v>
      </c>
      <c r="D70" s="15" t="s">
        <v>81</v>
      </c>
    </row>
    <row r="71" spans="1:3" ht="12.75">
      <c r="A71" s="15" t="s">
        <v>87</v>
      </c>
      <c r="B71" s="15" t="s">
        <v>110</v>
      </c>
      <c r="C71" s="15" t="s">
        <v>214</v>
      </c>
    </row>
    <row r="72" spans="1:4" ht="12.75">
      <c r="A72" s="15" t="s">
        <v>87</v>
      </c>
      <c r="B72" s="15" t="s">
        <v>156</v>
      </c>
      <c r="C72" s="15" t="s">
        <v>215</v>
      </c>
      <c r="D72" s="15" t="s">
        <v>225</v>
      </c>
    </row>
    <row r="73" spans="1:4" ht="12.75">
      <c r="A73" s="15" t="s">
        <v>87</v>
      </c>
      <c r="B73" s="15" t="s">
        <v>216</v>
      </c>
      <c r="C73" s="15" t="s">
        <v>216</v>
      </c>
      <c r="D73" s="15" t="s">
        <v>81</v>
      </c>
    </row>
    <row r="74" spans="1:4" ht="12.75">
      <c r="A74" s="15" t="s">
        <v>87</v>
      </c>
      <c r="B74" s="15" t="s">
        <v>217</v>
      </c>
      <c r="C74" s="15" t="s">
        <v>217</v>
      </c>
      <c r="D74" s="15" t="s">
        <v>81</v>
      </c>
    </row>
    <row r="75" spans="1:4" ht="12.75">
      <c r="A75" s="15" t="s">
        <v>87</v>
      </c>
      <c r="B75" s="15" t="s">
        <v>218</v>
      </c>
      <c r="C75" s="15" t="s">
        <v>218</v>
      </c>
      <c r="D75" s="15" t="s">
        <v>81</v>
      </c>
    </row>
    <row r="76" spans="1:4" ht="12.75">
      <c r="A76" s="15" t="s">
        <v>87</v>
      </c>
      <c r="B76" s="15" t="s">
        <v>219</v>
      </c>
      <c r="C76" s="15" t="s">
        <v>219</v>
      </c>
      <c r="D76" s="15" t="s">
        <v>81</v>
      </c>
    </row>
    <row r="77" spans="1:4" ht="12.75">
      <c r="A77" s="15" t="s">
        <v>87</v>
      </c>
      <c r="B77" s="15" t="s">
        <v>220</v>
      </c>
      <c r="C77" s="15" t="s">
        <v>220</v>
      </c>
      <c r="D77" s="15" t="s">
        <v>81</v>
      </c>
    </row>
    <row r="78" spans="1:4" ht="12.75">
      <c r="A78" s="15" t="s">
        <v>87</v>
      </c>
      <c r="B78" s="15" t="s">
        <v>221</v>
      </c>
      <c r="C78" s="15" t="s">
        <v>221</v>
      </c>
      <c r="D78" s="15" t="s">
        <v>81</v>
      </c>
    </row>
    <row r="79" spans="1:4" ht="12.75">
      <c r="A79" s="15" t="s">
        <v>87</v>
      </c>
      <c r="B79" s="15" t="s">
        <v>222</v>
      </c>
      <c r="C79" s="15" t="s">
        <v>222</v>
      </c>
      <c r="D79" s="15" t="s">
        <v>81</v>
      </c>
    </row>
    <row r="80" spans="1:4" ht="12.75">
      <c r="A80" s="15" t="s">
        <v>87</v>
      </c>
      <c r="B80" s="15" t="s">
        <v>223</v>
      </c>
      <c r="C80" s="15" t="s">
        <v>223</v>
      </c>
      <c r="D80" s="15" t="s">
        <v>81</v>
      </c>
    </row>
    <row r="81" spans="1:3" ht="12.75">
      <c r="A81" s="15" t="s">
        <v>87</v>
      </c>
      <c r="B81" s="15" t="s">
        <v>110</v>
      </c>
      <c r="C81" s="15" t="s">
        <v>224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N74"/>
  <sheetViews>
    <sheetView tabSelected="1" zoomScaleSheetLayoutView="100" workbookViewId="0" topLeftCell="B1">
      <pane ySplit="1" topLeftCell="BM47" activePane="bottomLeft" state="frozen"/>
      <selection pane="topLeft" activeCell="A1" sqref="A1"/>
      <selection pane="bottomLeft" activeCell="BX71" sqref="BX71:CH71"/>
    </sheetView>
  </sheetViews>
  <sheetFormatPr defaultColWidth="9.00390625" defaultRowHeight="12.75"/>
  <cols>
    <col min="1" max="1" width="0" style="1" hidden="1" customWidth="1"/>
    <col min="2" max="108" width="0.875" style="1" customWidth="1"/>
    <col min="109" max="112" width="0.875" style="30" customWidth="1"/>
    <col min="113" max="115" width="0.74609375" style="30" customWidth="1"/>
    <col min="116" max="123" width="0.74609375" style="1" customWidth="1"/>
    <col min="124" max="16384" width="0.875" style="1" customWidth="1"/>
  </cols>
  <sheetData>
    <row r="1" spans="1:2" ht="27" customHeight="1">
      <c r="A1" s="1">
        <v>21</v>
      </c>
      <c r="B1" s="1">
        <v>1</v>
      </c>
    </row>
    <row r="2" spans="2:108" ht="15.75">
      <c r="B2" s="49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</row>
    <row r="3" spans="37:115" s="21" customFormat="1" ht="12.75">
      <c r="AK3" s="22"/>
      <c r="AL3" s="22"/>
      <c r="AM3" s="22"/>
      <c r="AN3" s="22"/>
      <c r="AT3" s="23" t="s">
        <v>243</v>
      </c>
      <c r="AU3" s="56" t="str">
        <f>Poks!R2</f>
        <v>2008 г.</v>
      </c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22"/>
      <c r="BP3" s="22"/>
      <c r="BQ3" s="22"/>
      <c r="BR3" s="22"/>
      <c r="BS3" s="22"/>
      <c r="BT3" s="22"/>
      <c r="BU3" s="22"/>
      <c r="DE3" s="28"/>
      <c r="DF3" s="28"/>
      <c r="DG3" s="28"/>
      <c r="DH3" s="28"/>
      <c r="DI3" s="28"/>
      <c r="DJ3" s="28"/>
      <c r="DK3" s="28"/>
    </row>
    <row r="4" spans="91:115" s="21" customFormat="1" ht="13.5" thickBot="1">
      <c r="CM4" s="50" t="s">
        <v>0</v>
      </c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2"/>
      <c r="DE4" s="28"/>
      <c r="DF4" s="28"/>
      <c r="DG4" s="28"/>
      <c r="DH4" s="28"/>
      <c r="DI4" s="28"/>
      <c r="DJ4" s="28"/>
      <c r="DK4" s="28"/>
    </row>
    <row r="5" spans="88:115" s="21" customFormat="1" ht="12.75">
      <c r="CJ5" s="24" t="s">
        <v>18</v>
      </c>
      <c r="CM5" s="53" t="s">
        <v>19</v>
      </c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5"/>
      <c r="DE5" s="28"/>
      <c r="DF5" s="28"/>
      <c r="DG5" s="28"/>
      <c r="DH5" s="28"/>
      <c r="DI5" s="28"/>
      <c r="DJ5" s="28"/>
      <c r="DK5" s="28"/>
    </row>
    <row r="6" spans="88:115" s="21" customFormat="1" ht="12.75">
      <c r="CJ6" s="24" t="s">
        <v>1</v>
      </c>
      <c r="CM6" s="58"/>
      <c r="CN6" s="59"/>
      <c r="CO6" s="59"/>
      <c r="CP6" s="59"/>
      <c r="CQ6" s="59"/>
      <c r="CR6" s="60"/>
      <c r="CS6" s="61"/>
      <c r="CT6" s="59"/>
      <c r="CU6" s="59"/>
      <c r="CV6" s="59"/>
      <c r="CW6" s="59"/>
      <c r="CX6" s="60"/>
      <c r="CY6" s="61"/>
      <c r="CZ6" s="59"/>
      <c r="DA6" s="59"/>
      <c r="DB6" s="59"/>
      <c r="DC6" s="59"/>
      <c r="DD6" s="62"/>
      <c r="DE6" s="28"/>
      <c r="DF6" s="28"/>
      <c r="DG6" s="28"/>
      <c r="DH6" s="28"/>
      <c r="DI6" s="28"/>
      <c r="DJ6" s="28"/>
      <c r="DK6" s="28"/>
    </row>
    <row r="7" spans="2:115" s="21" customFormat="1" ht="12.75">
      <c r="B7" s="21" t="s">
        <v>2</v>
      </c>
      <c r="O7" s="57" t="str">
        <f>IF('[1]Реквизиты'!B6=0,"",'[1]Реквизиты'!B6)</f>
        <v>ОАО " Торговая компания Уралювелир-маркет"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CJ7" s="24" t="s">
        <v>3</v>
      </c>
      <c r="CM7" s="38" t="str">
        <f>'[1]Реквизиты'!B15</f>
        <v>01488854</v>
      </c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40"/>
      <c r="DE7" s="28"/>
      <c r="DF7" s="28"/>
      <c r="DG7" s="28"/>
      <c r="DH7" s="28"/>
      <c r="DI7" s="28"/>
      <c r="DJ7" s="28"/>
      <c r="DK7" s="28"/>
    </row>
    <row r="8" spans="2:118" s="21" customFormat="1" ht="12.75">
      <c r="B8" s="21" t="s">
        <v>4</v>
      </c>
      <c r="CJ8" s="24" t="s">
        <v>5</v>
      </c>
      <c r="CM8" s="41" t="str">
        <f>IF('[1]Реквизиты'!B4=0,"",'[1]Реквизиты'!B4)</f>
        <v>6670083236</v>
      </c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40"/>
      <c r="DE8" s="28"/>
      <c r="DF8" s="28"/>
      <c r="DG8" s="28"/>
      <c r="DH8" s="28"/>
      <c r="DI8" s="28"/>
      <c r="DJ8" s="28"/>
      <c r="DK8" s="29" t="str">
        <f>'[1]Реквизиты'!$B$159</f>
        <v>ОАО</v>
      </c>
      <c r="DL8" s="28"/>
      <c r="DM8" s="29">
        <f>'[1]Реквизиты'!$B$161</f>
      </c>
      <c r="DN8" s="28"/>
    </row>
    <row r="9" spans="2:115" s="21" customFormat="1" ht="12.75">
      <c r="B9" s="21" t="s">
        <v>6</v>
      </c>
      <c r="T9" s="56" t="str">
        <f>'[1]Реквизиты'!$B$156</f>
        <v>розничная торговля</v>
      </c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CJ9" s="24" t="s">
        <v>7</v>
      </c>
      <c r="CM9" s="38" t="str">
        <f>'[1]Реквизиты'!$B$158</f>
        <v>52.48.22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40"/>
      <c r="DE9" s="28"/>
      <c r="DF9" s="28"/>
      <c r="DG9" s="28"/>
      <c r="DH9" s="28"/>
      <c r="DI9" s="28"/>
      <c r="DJ9" s="28"/>
      <c r="DK9" s="28"/>
    </row>
    <row r="10" spans="2:115" s="21" customFormat="1" ht="12.75">
      <c r="B10" s="26" t="s">
        <v>8</v>
      </c>
      <c r="AX10" s="27"/>
      <c r="AY10" s="27"/>
      <c r="AZ10" s="27"/>
      <c r="BA10" s="27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CM10" s="42" t="str">
        <f>'[1]Реквизиты'!$B$160</f>
        <v>47</v>
      </c>
      <c r="CN10" s="51"/>
      <c r="CO10" s="51"/>
      <c r="CP10" s="51"/>
      <c r="CQ10" s="51"/>
      <c r="CR10" s="51"/>
      <c r="CS10" s="51"/>
      <c r="CT10" s="51"/>
      <c r="CU10" s="52"/>
      <c r="CV10" s="63" t="str">
        <f>'[1]Реквизиты'!$B$162</f>
        <v>12</v>
      </c>
      <c r="CW10" s="51"/>
      <c r="CX10" s="51"/>
      <c r="CY10" s="51"/>
      <c r="CZ10" s="51"/>
      <c r="DA10" s="51"/>
      <c r="DB10" s="51"/>
      <c r="DC10" s="51"/>
      <c r="DD10" s="64"/>
      <c r="DE10" s="28"/>
      <c r="DF10" s="28"/>
      <c r="DG10" s="28"/>
      <c r="DH10" s="28"/>
      <c r="DI10" s="28"/>
      <c r="DJ10" s="28"/>
      <c r="DK10" s="28"/>
    </row>
    <row r="11" spans="2:115" s="21" customFormat="1" ht="12.75">
      <c r="B11" s="57" t="str">
        <f>CONCATENATE('[1]Реквизиты'!$B$159,"/",'[1]Реквизиты'!$B$161)</f>
        <v>ОАО/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CJ11" s="24" t="s">
        <v>9</v>
      </c>
      <c r="CM11" s="43"/>
      <c r="CN11" s="57"/>
      <c r="CO11" s="57"/>
      <c r="CP11" s="57"/>
      <c r="CQ11" s="57"/>
      <c r="CR11" s="57"/>
      <c r="CS11" s="57"/>
      <c r="CT11" s="57"/>
      <c r="CU11" s="44"/>
      <c r="CV11" s="65"/>
      <c r="CW11" s="57"/>
      <c r="CX11" s="57"/>
      <c r="CY11" s="57"/>
      <c r="CZ11" s="57"/>
      <c r="DA11" s="57"/>
      <c r="DB11" s="57"/>
      <c r="DC11" s="57"/>
      <c r="DD11" s="66"/>
      <c r="DE11" s="28"/>
      <c r="DF11" s="28"/>
      <c r="DG11" s="28"/>
      <c r="DH11" s="28"/>
      <c r="DI11" s="28"/>
      <c r="DJ11" s="28"/>
      <c r="DK11" s="28"/>
    </row>
    <row r="12" spans="2:115" s="21" customFormat="1" ht="13.5" thickBot="1">
      <c r="B12" s="21" t="s">
        <v>10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CJ12" s="24" t="s">
        <v>11</v>
      </c>
      <c r="CM12" s="67" t="str">
        <f>Poks!Z2</f>
        <v>384</v>
      </c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9"/>
      <c r="DE12" s="28"/>
      <c r="DF12" s="28"/>
      <c r="DG12" s="28"/>
      <c r="DH12" s="28"/>
      <c r="DI12" s="28"/>
      <c r="DJ12" s="28"/>
      <c r="DK12" s="28"/>
    </row>
    <row r="14" spans="2:108" ht="12.75">
      <c r="B14" s="70" t="s">
        <v>12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2"/>
      <c r="BQ14" s="73" t="s">
        <v>13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5"/>
      <c r="CH14" s="73" t="s">
        <v>14</v>
      </c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</row>
    <row r="15" spans="2:108" ht="12.75">
      <c r="B15" s="70" t="s">
        <v>15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2"/>
      <c r="BG15" s="70" t="s">
        <v>16</v>
      </c>
      <c r="BH15" s="71"/>
      <c r="BI15" s="71"/>
      <c r="BJ15" s="71"/>
      <c r="BK15" s="71"/>
      <c r="BL15" s="71"/>
      <c r="BM15" s="71"/>
      <c r="BN15" s="71"/>
      <c r="BO15" s="71"/>
      <c r="BP15" s="71"/>
      <c r="BQ15" s="76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8"/>
      <c r="CH15" s="76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8"/>
    </row>
    <row r="16" spans="2:108" ht="13.5" thickBot="1">
      <c r="B16" s="70">
        <v>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2"/>
      <c r="BG16" s="82">
        <v>2</v>
      </c>
      <c r="BH16" s="83"/>
      <c r="BI16" s="83"/>
      <c r="BJ16" s="83"/>
      <c r="BK16" s="83"/>
      <c r="BL16" s="83"/>
      <c r="BM16" s="83"/>
      <c r="BN16" s="83"/>
      <c r="BO16" s="83"/>
      <c r="BP16" s="84"/>
      <c r="BQ16" s="82">
        <v>3</v>
      </c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4"/>
      <c r="CH16" s="82">
        <v>4</v>
      </c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2:108" ht="12.75">
      <c r="B17" s="3"/>
      <c r="C17" s="85" t="s">
        <v>20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4"/>
      <c r="BG17" s="86"/>
      <c r="BH17" s="87"/>
      <c r="BI17" s="87"/>
      <c r="BJ17" s="87"/>
      <c r="BK17" s="87"/>
      <c r="BL17" s="87"/>
      <c r="BM17" s="87"/>
      <c r="BN17" s="87"/>
      <c r="BO17" s="87"/>
      <c r="BP17" s="88"/>
      <c r="BQ17" s="79">
        <v>5412</v>
      </c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9"/>
      <c r="CH17" s="79">
        <v>6820</v>
      </c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1"/>
    </row>
    <row r="18" spans="2:108" ht="12.75">
      <c r="B18" s="3"/>
      <c r="C18" s="85" t="s">
        <v>21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4"/>
      <c r="BG18" s="42"/>
      <c r="BH18" s="110"/>
      <c r="BI18" s="110"/>
      <c r="BJ18" s="110"/>
      <c r="BK18" s="110"/>
      <c r="BL18" s="110"/>
      <c r="BM18" s="110"/>
      <c r="BN18" s="110"/>
      <c r="BO18" s="110"/>
      <c r="BP18" s="111"/>
      <c r="BQ18" s="104">
        <v>281435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21"/>
      <c r="CH18" s="104">
        <v>298371</v>
      </c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6"/>
    </row>
    <row r="19" spans="2:108" ht="12.75">
      <c r="B19" s="3"/>
      <c r="C19" s="90" t="s">
        <v>22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4"/>
      <c r="BG19" s="112"/>
      <c r="BH19" s="56"/>
      <c r="BI19" s="56"/>
      <c r="BJ19" s="56"/>
      <c r="BK19" s="56"/>
      <c r="BL19" s="56"/>
      <c r="BM19" s="56"/>
      <c r="BN19" s="56"/>
      <c r="BO19" s="56"/>
      <c r="BP19" s="113"/>
      <c r="BQ19" s="107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22"/>
      <c r="CH19" s="107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9" ht="12.75" hidden="1">
      <c r="A20" s="32" t="s">
        <v>129</v>
      </c>
      <c r="B20" s="91" t="s">
        <v>128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3"/>
      <c r="BG20" s="97"/>
      <c r="BH20" s="98"/>
      <c r="BI20" s="98"/>
      <c r="BJ20" s="98"/>
      <c r="BK20" s="98"/>
      <c r="BL20" s="98"/>
      <c r="BM20" s="98"/>
      <c r="BN20" s="98"/>
      <c r="BO20" s="98"/>
      <c r="BP20" s="99"/>
      <c r="BQ20" s="100" t="s">
        <v>126</v>
      </c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2"/>
      <c r="CH20" s="100" t="s">
        <v>127</v>
      </c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3"/>
      <c r="DE20" s="30" t="s">
        <v>110</v>
      </c>
    </row>
    <row r="21" spans="1:108" ht="12.75">
      <c r="A21" s="1">
        <v>1</v>
      </c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6"/>
      <c r="BG21" s="38"/>
      <c r="BH21" s="124"/>
      <c r="BI21" s="124"/>
      <c r="BJ21" s="124"/>
      <c r="BK21" s="124"/>
      <c r="BL21" s="124"/>
      <c r="BM21" s="124"/>
      <c r="BN21" s="124"/>
      <c r="BO21" s="124"/>
      <c r="BP21" s="125"/>
      <c r="BQ21" s="114">
        <v>0</v>
      </c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23"/>
      <c r="CH21" s="114">
        <v>0</v>
      </c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2:108" ht="12.75">
      <c r="B22" s="3"/>
      <c r="C22" s="90" t="s">
        <v>23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4"/>
      <c r="BG22" s="38"/>
      <c r="BH22" s="124"/>
      <c r="BI22" s="124"/>
      <c r="BJ22" s="124"/>
      <c r="BK22" s="124"/>
      <c r="BL22" s="124"/>
      <c r="BM22" s="124"/>
      <c r="BN22" s="124"/>
      <c r="BO22" s="124"/>
      <c r="BP22" s="125"/>
      <c r="BQ22" s="114">
        <v>2289</v>
      </c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23"/>
      <c r="CH22" s="114">
        <v>4737</v>
      </c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2:108" ht="12.75">
      <c r="B23" s="3"/>
      <c r="C23" s="90" t="s">
        <v>24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4"/>
      <c r="BG23" s="38"/>
      <c r="BH23" s="124"/>
      <c r="BI23" s="124"/>
      <c r="BJ23" s="124"/>
      <c r="BK23" s="124"/>
      <c r="BL23" s="124"/>
      <c r="BM23" s="124"/>
      <c r="BN23" s="124"/>
      <c r="BO23" s="124"/>
      <c r="BP23" s="125"/>
      <c r="BQ23" s="117">
        <f ca="1">SUM(П000010006003:П000010009003)+SUM(INDIRECT(CONCATENATE("BQ",ROW(Tab4_1_7),":BQ",ROW(Сумм1003))))+П000010011003</f>
        <v>286369</v>
      </c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20"/>
      <c r="CH23" s="117">
        <f ca="1">SUM(П000010006004:П000010009004)+SUM(INDIRECT(CONCATENATE("CH",ROW(Tab4_1_7),":CH",ROW(Сумм1004))))+П000010011004</f>
        <v>302354</v>
      </c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</row>
    <row r="24" spans="2:108" ht="24.75" customHeight="1">
      <c r="B24" s="3"/>
      <c r="C24" s="4"/>
      <c r="D24" s="4"/>
      <c r="E24" s="128" t="s">
        <v>25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4"/>
      <c r="BG24" s="38" t="s">
        <v>112</v>
      </c>
      <c r="BH24" s="124"/>
      <c r="BI24" s="124"/>
      <c r="BJ24" s="124"/>
      <c r="BK24" s="124"/>
      <c r="BL24" s="124"/>
      <c r="BM24" s="124"/>
      <c r="BN24" s="124"/>
      <c r="BO24" s="124"/>
      <c r="BP24" s="125"/>
      <c r="BQ24" s="45">
        <v>203193</v>
      </c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7"/>
      <c r="CH24" s="45">
        <v>206615</v>
      </c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9"/>
    </row>
    <row r="25" spans="59:108" ht="12" customHeight="1" hidden="1">
      <c r="BG25" s="6"/>
      <c r="BH25" s="7"/>
      <c r="BI25" s="7"/>
      <c r="BJ25" s="7"/>
      <c r="BK25" s="7"/>
      <c r="BL25" s="7"/>
      <c r="BM25" s="7"/>
      <c r="BN25" s="7"/>
      <c r="BO25" s="7"/>
      <c r="BP25" s="7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9"/>
    </row>
    <row r="26" spans="2:108" ht="12.75">
      <c r="B26" s="3"/>
      <c r="C26" s="4"/>
      <c r="D26" s="4"/>
      <c r="E26" s="128" t="s">
        <v>26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4"/>
      <c r="BG26" s="38" t="s">
        <v>113</v>
      </c>
      <c r="BH26" s="124"/>
      <c r="BI26" s="124"/>
      <c r="BJ26" s="124"/>
      <c r="BK26" s="124"/>
      <c r="BL26" s="124"/>
      <c r="BM26" s="124"/>
      <c r="BN26" s="124"/>
      <c r="BO26" s="124"/>
      <c r="BP26" s="125"/>
      <c r="BQ26" s="45">
        <v>56307</v>
      </c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7"/>
      <c r="CH26" s="45">
        <v>62025</v>
      </c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9"/>
    </row>
    <row r="27" spans="2:108" ht="12.75">
      <c r="B27" s="3"/>
      <c r="C27" s="4"/>
      <c r="D27" s="4"/>
      <c r="E27" s="128" t="s">
        <v>27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4"/>
      <c r="BG27" s="38" t="s">
        <v>114</v>
      </c>
      <c r="BH27" s="124"/>
      <c r="BI27" s="124"/>
      <c r="BJ27" s="124"/>
      <c r="BK27" s="124"/>
      <c r="BL27" s="124"/>
      <c r="BM27" s="124"/>
      <c r="BN27" s="124"/>
      <c r="BO27" s="124"/>
      <c r="BP27" s="125"/>
      <c r="BQ27" s="45">
        <v>260</v>
      </c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7"/>
      <c r="CH27" s="45">
        <v>98</v>
      </c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9"/>
    </row>
    <row r="28" spans="2:108" ht="12.75">
      <c r="B28" s="3"/>
      <c r="C28" s="4"/>
      <c r="D28" s="4"/>
      <c r="E28" s="128" t="s">
        <v>28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4"/>
      <c r="BG28" s="38" t="s">
        <v>115</v>
      </c>
      <c r="BH28" s="124"/>
      <c r="BI28" s="124"/>
      <c r="BJ28" s="124"/>
      <c r="BK28" s="124"/>
      <c r="BL28" s="124"/>
      <c r="BM28" s="124"/>
      <c r="BN28" s="124"/>
      <c r="BO28" s="124"/>
      <c r="BP28" s="125"/>
      <c r="BQ28" s="45">
        <v>9968</v>
      </c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7"/>
      <c r="CH28" s="45">
        <v>10356</v>
      </c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9"/>
    </row>
    <row r="29" spans="1:109" ht="12.75" hidden="1">
      <c r="A29" s="1" t="s">
        <v>129</v>
      </c>
      <c r="B29" s="130" t="s">
        <v>135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131"/>
      <c r="BG29" s="38"/>
      <c r="BH29" s="124"/>
      <c r="BI29" s="124"/>
      <c r="BJ29" s="124"/>
      <c r="BK29" s="124"/>
      <c r="BL29" s="124"/>
      <c r="BM29" s="124"/>
      <c r="BN29" s="124"/>
      <c r="BO29" s="124"/>
      <c r="BP29" s="125"/>
      <c r="BQ29" s="45" t="s">
        <v>133</v>
      </c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7"/>
      <c r="CH29" s="45" t="s">
        <v>134</v>
      </c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9"/>
      <c r="DE29" s="30" t="s">
        <v>110</v>
      </c>
    </row>
    <row r="30" spans="1:108" ht="14.25" customHeight="1">
      <c r="A30" s="1">
        <v>1</v>
      </c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6"/>
      <c r="BG30" s="38"/>
      <c r="BH30" s="124"/>
      <c r="BI30" s="124"/>
      <c r="BJ30" s="124"/>
      <c r="BK30" s="124"/>
      <c r="BL30" s="124"/>
      <c r="BM30" s="124"/>
      <c r="BN30" s="124"/>
      <c r="BO30" s="124"/>
      <c r="BP30" s="125"/>
      <c r="BQ30" s="45">
        <v>0</v>
      </c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7"/>
      <c r="CH30" s="45">
        <v>0</v>
      </c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9"/>
    </row>
    <row r="31" spans="2:108" ht="12.75" hidden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3"/>
      <c r="BH31" s="36"/>
      <c r="BI31" s="36"/>
      <c r="BJ31" s="36"/>
      <c r="BK31" s="36"/>
      <c r="BL31" s="36"/>
      <c r="BM31" s="36"/>
      <c r="BN31" s="36"/>
      <c r="BO31" s="36"/>
      <c r="BP31" s="37"/>
      <c r="BQ31" s="45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7"/>
      <c r="CH31" s="45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8"/>
    </row>
    <row r="32" spans="2:108" ht="12.75">
      <c r="B32" s="3"/>
      <c r="C32" s="4"/>
      <c r="D32" s="4"/>
      <c r="E32" s="128" t="s">
        <v>29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4"/>
      <c r="BG32" s="38"/>
      <c r="BH32" s="124"/>
      <c r="BI32" s="124"/>
      <c r="BJ32" s="124"/>
      <c r="BK32" s="124"/>
      <c r="BL32" s="124"/>
      <c r="BM32" s="124"/>
      <c r="BN32" s="124"/>
      <c r="BO32" s="124"/>
      <c r="BP32" s="125"/>
      <c r="BQ32" s="45">
        <v>16641</v>
      </c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7"/>
      <c r="CH32" s="45">
        <v>23260</v>
      </c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9"/>
    </row>
    <row r="33" spans="1:109" ht="12.75" hidden="1">
      <c r="A33" s="1" t="s">
        <v>129</v>
      </c>
      <c r="B33" s="130" t="s">
        <v>132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131"/>
      <c r="BG33" s="38"/>
      <c r="BH33" s="124"/>
      <c r="BI33" s="124"/>
      <c r="BJ33" s="124"/>
      <c r="BK33" s="124"/>
      <c r="BL33" s="124"/>
      <c r="BM33" s="124"/>
      <c r="BN33" s="124"/>
      <c r="BO33" s="124"/>
      <c r="BP33" s="125"/>
      <c r="BQ33" s="114" t="s">
        <v>130</v>
      </c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23"/>
      <c r="CH33" s="114" t="s">
        <v>131</v>
      </c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  <c r="DE33" s="30" t="s">
        <v>110</v>
      </c>
    </row>
    <row r="34" spans="1:108" ht="12.75">
      <c r="A34" s="1">
        <v>1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6"/>
      <c r="BG34" s="38"/>
      <c r="BH34" s="124"/>
      <c r="BI34" s="124"/>
      <c r="BJ34" s="124"/>
      <c r="BK34" s="124"/>
      <c r="BL34" s="124"/>
      <c r="BM34" s="124"/>
      <c r="BN34" s="124"/>
      <c r="BO34" s="124"/>
      <c r="BP34" s="125"/>
      <c r="BQ34" s="114">
        <v>0</v>
      </c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23"/>
      <c r="CH34" s="114">
        <v>0</v>
      </c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6"/>
    </row>
    <row r="35" spans="2:108" ht="12.75">
      <c r="B35" s="3"/>
      <c r="C35" s="90" t="s">
        <v>30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4"/>
      <c r="BG35" s="38"/>
      <c r="BH35" s="124"/>
      <c r="BI35" s="124"/>
      <c r="BJ35" s="124"/>
      <c r="BK35" s="124"/>
      <c r="BL35" s="124"/>
      <c r="BM35" s="124"/>
      <c r="BN35" s="124"/>
      <c r="BO35" s="124"/>
      <c r="BP35" s="125"/>
      <c r="BQ35" s="117">
        <f>П000010002003+П000010004003-ABS(П000010005003)</f>
        <v>-2645</v>
      </c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20"/>
      <c r="CH35" s="117">
        <f>П000010002004+П000010004004-ABS(П000010005004)</f>
        <v>754</v>
      </c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2:108" ht="25.5" customHeight="1">
      <c r="B36" s="8"/>
      <c r="C36" s="132" t="s">
        <v>31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9"/>
      <c r="BG36" s="42" t="s">
        <v>116</v>
      </c>
      <c r="BH36" s="110"/>
      <c r="BI36" s="110"/>
      <c r="BJ36" s="110"/>
      <c r="BK36" s="110"/>
      <c r="BL36" s="110"/>
      <c r="BM36" s="110"/>
      <c r="BN36" s="110"/>
      <c r="BO36" s="110"/>
      <c r="BP36" s="111"/>
      <c r="BQ36" s="104">
        <v>0</v>
      </c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21"/>
      <c r="CH36" s="104">
        <v>1</v>
      </c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6"/>
    </row>
    <row r="37" spans="2:108" ht="25.5" customHeight="1">
      <c r="B37" s="10"/>
      <c r="C37" s="133" t="s">
        <v>32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1"/>
      <c r="BG37" s="112"/>
      <c r="BH37" s="56"/>
      <c r="BI37" s="56"/>
      <c r="BJ37" s="56"/>
      <c r="BK37" s="56"/>
      <c r="BL37" s="56"/>
      <c r="BM37" s="56"/>
      <c r="BN37" s="56"/>
      <c r="BO37" s="56"/>
      <c r="BP37" s="113"/>
      <c r="BQ37" s="107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22"/>
      <c r="CH37" s="107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9"/>
    </row>
    <row r="38" spans="2:108" ht="25.5" customHeight="1">
      <c r="B38" s="3"/>
      <c r="C38" s="128" t="s">
        <v>33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4"/>
      <c r="BG38" s="38" t="s">
        <v>117</v>
      </c>
      <c r="BH38" s="124"/>
      <c r="BI38" s="124"/>
      <c r="BJ38" s="124"/>
      <c r="BK38" s="124"/>
      <c r="BL38" s="124"/>
      <c r="BM38" s="124"/>
      <c r="BN38" s="124"/>
      <c r="BO38" s="124"/>
      <c r="BP38" s="125"/>
      <c r="BQ38" s="114">
        <v>0</v>
      </c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23"/>
      <c r="CH38" s="114">
        <v>0</v>
      </c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6"/>
    </row>
    <row r="39" spans="2:108" ht="12.75">
      <c r="B39" s="3"/>
      <c r="C39" s="90" t="s">
        <v>34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4"/>
      <c r="BG39" s="38" t="s">
        <v>118</v>
      </c>
      <c r="BH39" s="124"/>
      <c r="BI39" s="124"/>
      <c r="BJ39" s="124"/>
      <c r="BK39" s="124"/>
      <c r="BL39" s="124"/>
      <c r="BM39" s="124"/>
      <c r="BN39" s="124"/>
      <c r="BO39" s="124"/>
      <c r="BP39" s="125"/>
      <c r="BQ39" s="114">
        <v>0</v>
      </c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23"/>
      <c r="CH39" s="114">
        <v>0</v>
      </c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6"/>
    </row>
    <row r="40" spans="2:108" ht="12.75">
      <c r="B40" s="3"/>
      <c r="C40" s="90" t="s">
        <v>35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4"/>
      <c r="BG40" s="38" t="s">
        <v>119</v>
      </c>
      <c r="BH40" s="124"/>
      <c r="BI40" s="124"/>
      <c r="BJ40" s="124"/>
      <c r="BK40" s="124"/>
      <c r="BL40" s="124"/>
      <c r="BM40" s="124"/>
      <c r="BN40" s="124"/>
      <c r="BO40" s="124"/>
      <c r="BP40" s="125"/>
      <c r="BQ40" s="114">
        <v>0</v>
      </c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23"/>
      <c r="CH40" s="114">
        <v>0</v>
      </c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6"/>
    </row>
    <row r="41" spans="2:108" ht="25.5" customHeight="1">
      <c r="B41" s="3"/>
      <c r="C41" s="128" t="s">
        <v>36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4"/>
      <c r="BG41" s="38" t="s">
        <v>120</v>
      </c>
      <c r="BH41" s="124"/>
      <c r="BI41" s="124"/>
      <c r="BJ41" s="124"/>
      <c r="BK41" s="124"/>
      <c r="BL41" s="124"/>
      <c r="BM41" s="124"/>
      <c r="BN41" s="124"/>
      <c r="BO41" s="124"/>
      <c r="BP41" s="125"/>
      <c r="BQ41" s="114">
        <v>0</v>
      </c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23"/>
      <c r="CH41" s="114">
        <v>0</v>
      </c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6"/>
    </row>
    <row r="42" spans="1:109" ht="12.75" hidden="1">
      <c r="A42" s="1" t="s">
        <v>129</v>
      </c>
      <c r="B42" s="130" t="s">
        <v>138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131"/>
      <c r="BG42" s="38"/>
      <c r="BH42" s="124"/>
      <c r="BI42" s="124"/>
      <c r="BJ42" s="124"/>
      <c r="BK42" s="124"/>
      <c r="BL42" s="124"/>
      <c r="BM42" s="124"/>
      <c r="BN42" s="124"/>
      <c r="BO42" s="124"/>
      <c r="BP42" s="125"/>
      <c r="BQ42" s="114" t="s">
        <v>137</v>
      </c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23"/>
      <c r="CH42" s="114" t="s">
        <v>136</v>
      </c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6"/>
      <c r="DE42" s="30" t="s">
        <v>110</v>
      </c>
    </row>
    <row r="43" spans="1:108" ht="12.75">
      <c r="A43" s="1">
        <v>1</v>
      </c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6"/>
      <c r="BG43" s="38"/>
      <c r="BH43" s="124"/>
      <c r="BI43" s="124"/>
      <c r="BJ43" s="124"/>
      <c r="BK43" s="124"/>
      <c r="BL43" s="124"/>
      <c r="BM43" s="124"/>
      <c r="BN43" s="124"/>
      <c r="BO43" s="124"/>
      <c r="BP43" s="125"/>
      <c r="BQ43" s="114">
        <v>0</v>
      </c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23"/>
      <c r="CH43" s="114">
        <v>0</v>
      </c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6"/>
    </row>
    <row r="44" spans="2:108" ht="12.75">
      <c r="B44" s="3"/>
      <c r="C44" s="90" t="s">
        <v>37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4"/>
      <c r="BG44" s="38" t="s">
        <v>121</v>
      </c>
      <c r="BH44" s="124"/>
      <c r="BI44" s="124"/>
      <c r="BJ44" s="124"/>
      <c r="BK44" s="124"/>
      <c r="BL44" s="124"/>
      <c r="BM44" s="124"/>
      <c r="BN44" s="124"/>
      <c r="BO44" s="124"/>
      <c r="BP44" s="125"/>
      <c r="BQ44" s="45">
        <v>0</v>
      </c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7"/>
      <c r="CH44" s="45">
        <v>0</v>
      </c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9"/>
    </row>
    <row r="45" spans="1:109" ht="12.75" hidden="1">
      <c r="A45" s="1" t="s">
        <v>129</v>
      </c>
      <c r="B45" s="130" t="s">
        <v>150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131"/>
      <c r="BG45" s="38"/>
      <c r="BH45" s="124"/>
      <c r="BI45" s="124"/>
      <c r="BJ45" s="124"/>
      <c r="BK45" s="124"/>
      <c r="BL45" s="124"/>
      <c r="BM45" s="124"/>
      <c r="BN45" s="124"/>
      <c r="BO45" s="124"/>
      <c r="BP45" s="125"/>
      <c r="BQ45" s="114" t="s">
        <v>148</v>
      </c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23"/>
      <c r="CH45" s="114" t="s">
        <v>149</v>
      </c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6"/>
      <c r="DE45" s="30" t="s">
        <v>110</v>
      </c>
    </row>
    <row r="46" spans="1:108" ht="12.75">
      <c r="A46" s="1">
        <v>1</v>
      </c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6"/>
      <c r="BG46" s="38"/>
      <c r="BH46" s="124"/>
      <c r="BI46" s="124"/>
      <c r="BJ46" s="124"/>
      <c r="BK46" s="124"/>
      <c r="BL46" s="124"/>
      <c r="BM46" s="124"/>
      <c r="BN46" s="124"/>
      <c r="BO46" s="124"/>
      <c r="BP46" s="125"/>
      <c r="BQ46" s="114">
        <v>0</v>
      </c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23"/>
      <c r="CH46" s="114">
        <v>0</v>
      </c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6"/>
    </row>
    <row r="47" spans="2:108" ht="38.25" customHeight="1">
      <c r="B47" s="3"/>
      <c r="C47" s="128" t="s">
        <v>38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4"/>
      <c r="BG47" s="38" t="s">
        <v>122</v>
      </c>
      <c r="BH47" s="124"/>
      <c r="BI47" s="124"/>
      <c r="BJ47" s="124"/>
      <c r="BK47" s="124"/>
      <c r="BL47" s="124"/>
      <c r="BM47" s="124"/>
      <c r="BN47" s="124"/>
      <c r="BO47" s="124"/>
      <c r="BP47" s="125"/>
      <c r="BQ47" s="45">
        <v>347</v>
      </c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7"/>
      <c r="CH47" s="45">
        <v>568</v>
      </c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9"/>
    </row>
    <row r="48" spans="2:108" ht="12.75">
      <c r="B48" s="3"/>
      <c r="C48" s="90" t="s">
        <v>39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4"/>
      <c r="BG48" s="38" t="s">
        <v>123</v>
      </c>
      <c r="BH48" s="124"/>
      <c r="BI48" s="124"/>
      <c r="BJ48" s="124"/>
      <c r="BK48" s="124"/>
      <c r="BL48" s="124"/>
      <c r="BM48" s="124"/>
      <c r="BN48" s="124"/>
      <c r="BO48" s="124"/>
      <c r="BP48" s="125"/>
      <c r="BQ48" s="45">
        <v>0</v>
      </c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7"/>
      <c r="CH48" s="45">
        <v>0</v>
      </c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9"/>
    </row>
    <row r="49" spans="2:108" ht="12.75">
      <c r="B49" s="3"/>
      <c r="C49" s="90" t="s">
        <v>40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4"/>
      <c r="BG49" s="38" t="s">
        <v>124</v>
      </c>
      <c r="BH49" s="124"/>
      <c r="BI49" s="124"/>
      <c r="BJ49" s="124"/>
      <c r="BK49" s="124"/>
      <c r="BL49" s="124"/>
      <c r="BM49" s="124"/>
      <c r="BN49" s="124"/>
      <c r="BO49" s="124"/>
      <c r="BP49" s="125"/>
      <c r="BQ49" s="45">
        <v>0</v>
      </c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7"/>
      <c r="CH49" s="45">
        <v>0</v>
      </c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9"/>
    </row>
    <row r="50" spans="1:109" ht="12.75" hidden="1">
      <c r="A50" s="1" t="s">
        <v>129</v>
      </c>
      <c r="B50" s="130" t="s">
        <v>141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131"/>
      <c r="BG50" s="38"/>
      <c r="BH50" s="124"/>
      <c r="BI50" s="124"/>
      <c r="BJ50" s="124"/>
      <c r="BK50" s="124"/>
      <c r="BL50" s="124"/>
      <c r="BM50" s="124"/>
      <c r="BN50" s="124"/>
      <c r="BO50" s="124"/>
      <c r="BP50" s="125"/>
      <c r="BQ50" s="114" t="s">
        <v>139</v>
      </c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23"/>
      <c r="CH50" s="114" t="s">
        <v>140</v>
      </c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6"/>
      <c r="DE50" s="30" t="s">
        <v>110</v>
      </c>
    </row>
    <row r="51" spans="1:108" ht="12.75">
      <c r="A51" s="1">
        <v>1</v>
      </c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6"/>
      <c r="BG51" s="38"/>
      <c r="BH51" s="124"/>
      <c r="BI51" s="124"/>
      <c r="BJ51" s="124"/>
      <c r="BK51" s="124"/>
      <c r="BL51" s="124"/>
      <c r="BM51" s="124"/>
      <c r="BN51" s="124"/>
      <c r="BO51" s="124"/>
      <c r="BP51" s="125"/>
      <c r="BQ51" s="114">
        <v>0</v>
      </c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23"/>
      <c r="CH51" s="114">
        <v>0</v>
      </c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6"/>
    </row>
    <row r="52" spans="2:108" ht="25.5" customHeight="1">
      <c r="B52" s="3"/>
      <c r="C52" s="128" t="s">
        <v>41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5"/>
      <c r="BG52" s="38" t="s">
        <v>125</v>
      </c>
      <c r="BH52" s="124"/>
      <c r="BI52" s="124"/>
      <c r="BJ52" s="124"/>
      <c r="BK52" s="124"/>
      <c r="BL52" s="124"/>
      <c r="BM52" s="124"/>
      <c r="BN52" s="124"/>
      <c r="BO52" s="124"/>
      <c r="BP52" s="125"/>
      <c r="BQ52" s="117">
        <f>П000010014003+П000010015003+П000010016003+П000010017003+П000010018003-ABS(П000010020003)-ABS(П000010022003)-ABS(П000010023003)-ABS(П000010024003)</f>
        <v>-347</v>
      </c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20"/>
      <c r="CH52" s="117">
        <f>П000010014004+П000010015004+П000010016004+П000010017004+П000010018004-ABS(П000010020004)-ABS(П000010022004)-ABS(П000010023004)-ABS(П000010024004)</f>
        <v>-567</v>
      </c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2:108" ht="25.5" customHeight="1">
      <c r="B53" s="8"/>
      <c r="C53" s="132" t="s">
        <v>42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9"/>
      <c r="BG53" s="42"/>
      <c r="BH53" s="110"/>
      <c r="BI53" s="110"/>
      <c r="BJ53" s="110"/>
      <c r="BK53" s="110"/>
      <c r="BL53" s="110"/>
      <c r="BM53" s="110"/>
      <c r="BN53" s="110"/>
      <c r="BO53" s="110"/>
      <c r="BP53" s="111"/>
      <c r="BQ53" s="104">
        <v>0</v>
      </c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21"/>
      <c r="CH53" s="104">
        <v>0</v>
      </c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6"/>
    </row>
    <row r="54" spans="2:108" ht="12.75">
      <c r="B54" s="10"/>
      <c r="C54" s="133" t="s">
        <v>43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1"/>
      <c r="BG54" s="112"/>
      <c r="BH54" s="56"/>
      <c r="BI54" s="56"/>
      <c r="BJ54" s="56"/>
      <c r="BK54" s="56"/>
      <c r="BL54" s="56"/>
      <c r="BM54" s="56"/>
      <c r="BN54" s="56"/>
      <c r="BO54" s="56"/>
      <c r="BP54" s="113"/>
      <c r="BQ54" s="107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22"/>
      <c r="CH54" s="107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</row>
    <row r="55" spans="2:108" ht="27" customHeight="1" thickBot="1">
      <c r="B55" s="3"/>
      <c r="C55" s="134" t="s">
        <v>44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4"/>
      <c r="BG55" s="135"/>
      <c r="BH55" s="136"/>
      <c r="BI55" s="136"/>
      <c r="BJ55" s="136"/>
      <c r="BK55" s="136"/>
      <c r="BL55" s="136"/>
      <c r="BM55" s="136"/>
      <c r="BN55" s="136"/>
      <c r="BO55" s="136"/>
      <c r="BP55" s="137"/>
      <c r="BQ55" s="138">
        <v>0</v>
      </c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40"/>
      <c r="CH55" s="138">
        <v>0</v>
      </c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41"/>
    </row>
    <row r="57" ht="12.75">
      <c r="DD57" s="2" t="s">
        <v>55</v>
      </c>
    </row>
    <row r="58" spans="2:108" ht="12.75">
      <c r="B58" s="70">
        <v>1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2"/>
      <c r="BG58" s="82">
        <v>2</v>
      </c>
      <c r="BH58" s="83"/>
      <c r="BI58" s="83"/>
      <c r="BJ58" s="83"/>
      <c r="BK58" s="83"/>
      <c r="BL58" s="83"/>
      <c r="BM58" s="83"/>
      <c r="BN58" s="83"/>
      <c r="BO58" s="83"/>
      <c r="BP58" s="84"/>
      <c r="BQ58" s="82">
        <v>3</v>
      </c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4"/>
      <c r="CH58" s="82">
        <v>4</v>
      </c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4"/>
    </row>
    <row r="59" spans="1:109" ht="12.75" hidden="1">
      <c r="A59" s="1" t="s">
        <v>129</v>
      </c>
      <c r="B59" s="130" t="s">
        <v>144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131"/>
      <c r="BG59" s="86"/>
      <c r="BH59" s="87"/>
      <c r="BI59" s="87"/>
      <c r="BJ59" s="87"/>
      <c r="BK59" s="87"/>
      <c r="BL59" s="87"/>
      <c r="BM59" s="87"/>
      <c r="BN59" s="87"/>
      <c r="BO59" s="87"/>
      <c r="BP59" s="88"/>
      <c r="BQ59" s="142" t="s">
        <v>142</v>
      </c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4"/>
      <c r="CH59" s="142" t="s">
        <v>143</v>
      </c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5"/>
      <c r="DE59" s="30" t="s">
        <v>110</v>
      </c>
    </row>
    <row r="60" spans="1:108" ht="12.75">
      <c r="A60" s="1">
        <v>1</v>
      </c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6"/>
      <c r="BG60" s="38"/>
      <c r="BH60" s="124"/>
      <c r="BI60" s="124"/>
      <c r="BJ60" s="124"/>
      <c r="BK60" s="124"/>
      <c r="BL60" s="124"/>
      <c r="BM60" s="124"/>
      <c r="BN60" s="124"/>
      <c r="BO60" s="124"/>
      <c r="BP60" s="125"/>
      <c r="BQ60" s="114">
        <v>0</v>
      </c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23"/>
      <c r="CH60" s="114">
        <v>0</v>
      </c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</row>
    <row r="61" spans="2:108" ht="12.75">
      <c r="B61" s="3"/>
      <c r="C61" s="90" t="s">
        <v>45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4"/>
      <c r="BG61" s="38"/>
      <c r="BH61" s="124"/>
      <c r="BI61" s="124"/>
      <c r="BJ61" s="124"/>
      <c r="BK61" s="124"/>
      <c r="BL61" s="124"/>
      <c r="BM61" s="124"/>
      <c r="BN61" s="124"/>
      <c r="BO61" s="124"/>
      <c r="BP61" s="125"/>
      <c r="BQ61" s="45">
        <v>0</v>
      </c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7"/>
      <c r="CH61" s="45">
        <v>1595</v>
      </c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9"/>
    </row>
    <row r="62" spans="2:108" ht="12.75">
      <c r="B62" s="3"/>
      <c r="C62" s="90" t="s">
        <v>46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4"/>
      <c r="BG62" s="38"/>
      <c r="BH62" s="124"/>
      <c r="BI62" s="124"/>
      <c r="BJ62" s="124"/>
      <c r="BK62" s="124"/>
      <c r="BL62" s="124"/>
      <c r="BM62" s="124"/>
      <c r="BN62" s="124"/>
      <c r="BO62" s="124"/>
      <c r="BP62" s="125"/>
      <c r="BQ62" s="45">
        <v>0</v>
      </c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7"/>
      <c r="CH62" s="45">
        <v>0</v>
      </c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9"/>
    </row>
    <row r="63" spans="1:109" ht="12.75" hidden="1">
      <c r="A63" s="1" t="s">
        <v>129</v>
      </c>
      <c r="B63" s="130" t="s">
        <v>147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131"/>
      <c r="BG63" s="38"/>
      <c r="BH63" s="124"/>
      <c r="BI63" s="124"/>
      <c r="BJ63" s="124"/>
      <c r="BK63" s="124"/>
      <c r="BL63" s="124"/>
      <c r="BM63" s="124"/>
      <c r="BN63" s="124"/>
      <c r="BO63" s="124"/>
      <c r="BP63" s="125"/>
      <c r="BQ63" s="45" t="s">
        <v>145</v>
      </c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7"/>
      <c r="CH63" s="45" t="s">
        <v>146</v>
      </c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9"/>
      <c r="DE63" s="30" t="s">
        <v>110</v>
      </c>
    </row>
    <row r="64" spans="1:108" ht="12.75">
      <c r="A64" s="1">
        <v>1</v>
      </c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8"/>
      <c r="BG64" s="38"/>
      <c r="BH64" s="124"/>
      <c r="BI64" s="124"/>
      <c r="BJ64" s="124"/>
      <c r="BK64" s="124"/>
      <c r="BL64" s="124"/>
      <c r="BM64" s="124"/>
      <c r="BN64" s="124"/>
      <c r="BO64" s="124"/>
      <c r="BP64" s="125"/>
      <c r="BQ64" s="45">
        <v>0</v>
      </c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7"/>
      <c r="CH64" s="45">
        <v>0</v>
      </c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9"/>
    </row>
    <row r="65" spans="2:108" ht="12.75">
      <c r="B65" s="3"/>
      <c r="C65" s="90" t="s">
        <v>47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4"/>
      <c r="BG65" s="38"/>
      <c r="BH65" s="124"/>
      <c r="BI65" s="124"/>
      <c r="BJ65" s="124"/>
      <c r="BK65" s="124"/>
      <c r="BL65" s="124"/>
      <c r="BM65" s="124"/>
      <c r="BN65" s="124"/>
      <c r="BO65" s="124"/>
      <c r="BP65" s="125"/>
      <c r="BQ65" s="117">
        <f>П000010027003+П000010028003-ABS(П000010030003)-ABS(П000010031003)</f>
        <v>0</v>
      </c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20"/>
      <c r="CH65" s="117">
        <f>П000010027004+П000010028004-ABS(П000010030004)-ABS(П000010031004)</f>
        <v>-1595</v>
      </c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9"/>
    </row>
    <row r="66" spans="2:108" ht="25.5" customHeight="1">
      <c r="B66" s="3"/>
      <c r="C66" s="128" t="s">
        <v>48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4"/>
      <c r="BG66" s="38"/>
      <c r="BH66" s="124"/>
      <c r="BI66" s="124"/>
      <c r="BJ66" s="124"/>
      <c r="BK66" s="124"/>
      <c r="BL66" s="124"/>
      <c r="BM66" s="124"/>
      <c r="BN66" s="124"/>
      <c r="BO66" s="124"/>
      <c r="BP66" s="125"/>
      <c r="BQ66" s="117">
        <f>П000010013003+П000010026003+П000010033003</f>
        <v>-2992</v>
      </c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20"/>
      <c r="CH66" s="117">
        <f>П000010013004+П000010026004+П000010033004</f>
        <v>-1408</v>
      </c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2:108" ht="12.75">
      <c r="B67" s="3"/>
      <c r="C67" s="85" t="s">
        <v>49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4"/>
      <c r="BG67" s="38"/>
      <c r="BH67" s="124"/>
      <c r="BI67" s="124"/>
      <c r="BJ67" s="124"/>
      <c r="BK67" s="124"/>
      <c r="BL67" s="124"/>
      <c r="BM67" s="124"/>
      <c r="BN67" s="124"/>
      <c r="BO67" s="124"/>
      <c r="BP67" s="125"/>
      <c r="BQ67" s="117">
        <f>П000010001003+П000010034003</f>
        <v>2420</v>
      </c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20"/>
      <c r="CH67" s="117">
        <f>П000010001004+П000010034004</f>
        <v>5412</v>
      </c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9"/>
    </row>
    <row r="68" spans="2:108" ht="27" customHeight="1" thickBot="1">
      <c r="B68" s="3"/>
      <c r="C68" s="134" t="s">
        <v>50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4"/>
      <c r="BG68" s="135"/>
      <c r="BH68" s="136"/>
      <c r="BI68" s="136"/>
      <c r="BJ68" s="136"/>
      <c r="BK68" s="136"/>
      <c r="BL68" s="136"/>
      <c r="BM68" s="136"/>
      <c r="BN68" s="136"/>
      <c r="BO68" s="136"/>
      <c r="BP68" s="137"/>
      <c r="BQ68" s="138">
        <v>0</v>
      </c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40"/>
      <c r="CH68" s="138">
        <v>0</v>
      </c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41"/>
    </row>
    <row r="71" spans="2:108" ht="33" customHeight="1">
      <c r="B71" s="1" t="s">
        <v>51</v>
      </c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2"/>
      <c r="AB71" s="151" t="str">
        <f>IF('[1]Реквизиты'!B7=0,"",'[1]Реквизиты'!B7)</f>
        <v>ЛЫСКО НАДЕЖДА КОНСТАНТИНОВНА</v>
      </c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2"/>
      <c r="BE71" s="1" t="s">
        <v>52</v>
      </c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2"/>
      <c r="CJ71" s="152" t="str">
        <f>'[1]Реквизиты'!$B$8</f>
        <v>  </v>
      </c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</row>
    <row r="72" spans="16:115" s="13" customFormat="1" ht="11.25">
      <c r="P72" s="149" t="s">
        <v>53</v>
      </c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"/>
      <c r="AB72" s="149" t="s">
        <v>54</v>
      </c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"/>
      <c r="BX72" s="149" t="s">
        <v>53</v>
      </c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"/>
      <c r="CJ72" s="149" t="s">
        <v>54</v>
      </c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31"/>
      <c r="DF72" s="31"/>
      <c r="DG72" s="31"/>
      <c r="DH72" s="31"/>
      <c r="DI72" s="31"/>
      <c r="DJ72" s="31"/>
      <c r="DK72" s="31"/>
    </row>
    <row r="74" spans="2:43" ht="12.75">
      <c r="B74" s="154" t="str">
        <f>CONCATENATE("' ",'[1]Реквизиты'!$M$11," ' ",'[1]Реквизиты'!$L$11," ",'[1]Реквизиты'!$K$11," г.")</f>
        <v>'' 11 '' августа 2009 г.</v>
      </c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</row>
  </sheetData>
  <sheetProtection sheet="1" objects="1" scenarios="1"/>
  <mergeCells count="222">
    <mergeCell ref="CH34:DD34"/>
    <mergeCell ref="B34:BF34"/>
    <mergeCell ref="BG33:BP33"/>
    <mergeCell ref="BG34:BP34"/>
    <mergeCell ref="BQ33:CG33"/>
    <mergeCell ref="BQ34:CG34"/>
    <mergeCell ref="CH33:DD33"/>
    <mergeCell ref="B33:BF33"/>
    <mergeCell ref="CH24:DD24"/>
    <mergeCell ref="CH25:DD25"/>
    <mergeCell ref="CH26:DD26"/>
    <mergeCell ref="CH27:DD27"/>
    <mergeCell ref="B74:AQ74"/>
    <mergeCell ref="P72:Z72"/>
    <mergeCell ref="AB72:AV72"/>
    <mergeCell ref="BX72:CH72"/>
    <mergeCell ref="CJ72:DD72"/>
    <mergeCell ref="P71:Z71"/>
    <mergeCell ref="AB71:AV71"/>
    <mergeCell ref="BX71:CH71"/>
    <mergeCell ref="CJ71:DD71"/>
    <mergeCell ref="C68:BE68"/>
    <mergeCell ref="BG68:BP68"/>
    <mergeCell ref="BQ68:CG68"/>
    <mergeCell ref="CH68:DD68"/>
    <mergeCell ref="C67:BE67"/>
    <mergeCell ref="BG67:BP67"/>
    <mergeCell ref="BQ67:CG67"/>
    <mergeCell ref="CH67:DD67"/>
    <mergeCell ref="C66:BE66"/>
    <mergeCell ref="BG66:BP66"/>
    <mergeCell ref="BQ66:CG66"/>
    <mergeCell ref="CH66:DD66"/>
    <mergeCell ref="C65:BE65"/>
    <mergeCell ref="BG65:BP65"/>
    <mergeCell ref="BQ65:CG65"/>
    <mergeCell ref="CH65:DD65"/>
    <mergeCell ref="BG64:BP64"/>
    <mergeCell ref="BQ64:CG64"/>
    <mergeCell ref="CH64:DD64"/>
    <mergeCell ref="B64:BF64"/>
    <mergeCell ref="BG63:BP63"/>
    <mergeCell ref="BQ63:CG63"/>
    <mergeCell ref="CH63:DD63"/>
    <mergeCell ref="B63:BF63"/>
    <mergeCell ref="BQ62:CG62"/>
    <mergeCell ref="CH62:DD62"/>
    <mergeCell ref="C62:BE62"/>
    <mergeCell ref="BG62:BP62"/>
    <mergeCell ref="BQ61:CG61"/>
    <mergeCell ref="CH61:DD61"/>
    <mergeCell ref="C61:BE61"/>
    <mergeCell ref="BG61:BP61"/>
    <mergeCell ref="BG60:BP60"/>
    <mergeCell ref="BQ60:CG60"/>
    <mergeCell ref="CH60:DD60"/>
    <mergeCell ref="B60:BF60"/>
    <mergeCell ref="BG59:BP59"/>
    <mergeCell ref="BQ59:CG59"/>
    <mergeCell ref="CH59:DD59"/>
    <mergeCell ref="B59:BF59"/>
    <mergeCell ref="B58:BF58"/>
    <mergeCell ref="BG58:BP58"/>
    <mergeCell ref="BQ58:CG58"/>
    <mergeCell ref="CH58:DD58"/>
    <mergeCell ref="C55:BE55"/>
    <mergeCell ref="BG55:BP55"/>
    <mergeCell ref="BQ55:CG55"/>
    <mergeCell ref="CH55:DD55"/>
    <mergeCell ref="C53:BE53"/>
    <mergeCell ref="BG53:BP54"/>
    <mergeCell ref="BQ53:CG54"/>
    <mergeCell ref="CH53:DD54"/>
    <mergeCell ref="C54:BE54"/>
    <mergeCell ref="C52:BE52"/>
    <mergeCell ref="BG52:BP52"/>
    <mergeCell ref="BQ52:CG52"/>
    <mergeCell ref="CH52:DD52"/>
    <mergeCell ref="BG51:BP51"/>
    <mergeCell ref="BQ51:CG51"/>
    <mergeCell ref="CH51:DD51"/>
    <mergeCell ref="B51:BF51"/>
    <mergeCell ref="BG50:BP50"/>
    <mergeCell ref="BQ50:CG50"/>
    <mergeCell ref="CH50:DD50"/>
    <mergeCell ref="B50:BF50"/>
    <mergeCell ref="BQ49:CG49"/>
    <mergeCell ref="CH49:DD49"/>
    <mergeCell ref="C49:BE49"/>
    <mergeCell ref="BG49:BP49"/>
    <mergeCell ref="BG46:BP46"/>
    <mergeCell ref="BQ46:CG46"/>
    <mergeCell ref="CH46:DD46"/>
    <mergeCell ref="B46:BF46"/>
    <mergeCell ref="C48:BE48"/>
    <mergeCell ref="BG48:BP48"/>
    <mergeCell ref="BQ48:CG48"/>
    <mergeCell ref="CH48:DD48"/>
    <mergeCell ref="C47:BE47"/>
    <mergeCell ref="BG47:BP47"/>
    <mergeCell ref="BQ47:CG47"/>
    <mergeCell ref="CH47:DD47"/>
    <mergeCell ref="C44:BE44"/>
    <mergeCell ref="BG44:BP44"/>
    <mergeCell ref="BQ44:CG44"/>
    <mergeCell ref="CH44:DD44"/>
    <mergeCell ref="BG43:BP43"/>
    <mergeCell ref="BQ43:CG43"/>
    <mergeCell ref="CH43:DD43"/>
    <mergeCell ref="B43:BF43"/>
    <mergeCell ref="BG42:BP42"/>
    <mergeCell ref="BQ42:CG42"/>
    <mergeCell ref="CH42:DD42"/>
    <mergeCell ref="B42:BF42"/>
    <mergeCell ref="C41:BE41"/>
    <mergeCell ref="BG41:BP41"/>
    <mergeCell ref="BQ41:CG41"/>
    <mergeCell ref="CH41:DD41"/>
    <mergeCell ref="C40:BE40"/>
    <mergeCell ref="BG40:BP40"/>
    <mergeCell ref="BQ40:CG40"/>
    <mergeCell ref="CH40:DD40"/>
    <mergeCell ref="C39:BE39"/>
    <mergeCell ref="BG39:BP39"/>
    <mergeCell ref="BQ39:CG39"/>
    <mergeCell ref="CH39:DD39"/>
    <mergeCell ref="CH36:DD37"/>
    <mergeCell ref="C38:BE38"/>
    <mergeCell ref="BG38:BP38"/>
    <mergeCell ref="BQ38:CG38"/>
    <mergeCell ref="CH38:DD38"/>
    <mergeCell ref="C36:BE36"/>
    <mergeCell ref="C37:BE37"/>
    <mergeCell ref="BG36:BP37"/>
    <mergeCell ref="BQ36:CG37"/>
    <mergeCell ref="C35:BE35"/>
    <mergeCell ref="BG35:BP35"/>
    <mergeCell ref="BQ35:CG35"/>
    <mergeCell ref="CH35:DD35"/>
    <mergeCell ref="B45:BF45"/>
    <mergeCell ref="BG45:BP45"/>
    <mergeCell ref="BQ45:CG45"/>
    <mergeCell ref="CH45:DD45"/>
    <mergeCell ref="BQ32:CG32"/>
    <mergeCell ref="CH32:DD32"/>
    <mergeCell ref="E32:BE32"/>
    <mergeCell ref="BG32:BP32"/>
    <mergeCell ref="BQ30:CG30"/>
    <mergeCell ref="CH30:DD30"/>
    <mergeCell ref="BG30:BP30"/>
    <mergeCell ref="B30:BF30"/>
    <mergeCell ref="BQ29:CG29"/>
    <mergeCell ref="CH29:DD29"/>
    <mergeCell ref="BG29:BP29"/>
    <mergeCell ref="B29:BF29"/>
    <mergeCell ref="BQ28:CG28"/>
    <mergeCell ref="CH28:DD28"/>
    <mergeCell ref="E28:BE28"/>
    <mergeCell ref="BG28:BP28"/>
    <mergeCell ref="BQ24:CG24"/>
    <mergeCell ref="E27:BE27"/>
    <mergeCell ref="BG27:BP27"/>
    <mergeCell ref="E26:BE26"/>
    <mergeCell ref="BG26:BP26"/>
    <mergeCell ref="BQ25:CG25"/>
    <mergeCell ref="BQ26:CG26"/>
    <mergeCell ref="BQ27:CG27"/>
    <mergeCell ref="E24:BE24"/>
    <mergeCell ref="BG24:BP24"/>
    <mergeCell ref="C23:BE23"/>
    <mergeCell ref="BG23:BP23"/>
    <mergeCell ref="BG21:BP21"/>
    <mergeCell ref="BQ21:CG21"/>
    <mergeCell ref="C22:BE22"/>
    <mergeCell ref="BG22:BP22"/>
    <mergeCell ref="CH21:DD21"/>
    <mergeCell ref="CH23:DD23"/>
    <mergeCell ref="BQ23:CG23"/>
    <mergeCell ref="BQ18:CG19"/>
    <mergeCell ref="BQ22:CG22"/>
    <mergeCell ref="CH22:DD22"/>
    <mergeCell ref="BG20:BP20"/>
    <mergeCell ref="BQ20:CG20"/>
    <mergeCell ref="CH20:DD20"/>
    <mergeCell ref="CH18:DD19"/>
    <mergeCell ref="BG18:BP19"/>
    <mergeCell ref="C18:BE18"/>
    <mergeCell ref="C19:BE19"/>
    <mergeCell ref="B20:BF20"/>
    <mergeCell ref="B21:BF21"/>
    <mergeCell ref="CH17:DD17"/>
    <mergeCell ref="B16:BF16"/>
    <mergeCell ref="BG16:BP16"/>
    <mergeCell ref="BQ16:CG16"/>
    <mergeCell ref="CH16:DD16"/>
    <mergeCell ref="C17:BE17"/>
    <mergeCell ref="BG17:BP17"/>
    <mergeCell ref="BQ17:CG17"/>
    <mergeCell ref="CM12:DD12"/>
    <mergeCell ref="B14:BP14"/>
    <mergeCell ref="BQ14:CG15"/>
    <mergeCell ref="CH14:DD15"/>
    <mergeCell ref="B15:BF15"/>
    <mergeCell ref="BG15:BP15"/>
    <mergeCell ref="BB10:BV10"/>
    <mergeCell ref="CM10:CU11"/>
    <mergeCell ref="CV10:DD11"/>
    <mergeCell ref="B11:BN11"/>
    <mergeCell ref="CM7:DD7"/>
    <mergeCell ref="CM8:DD8"/>
    <mergeCell ref="T9:BV9"/>
    <mergeCell ref="CM9:DD9"/>
    <mergeCell ref="BQ31:CG31"/>
    <mergeCell ref="CH31:DD31"/>
    <mergeCell ref="B2:DD2"/>
    <mergeCell ref="CM4:DD4"/>
    <mergeCell ref="CM5:DD5"/>
    <mergeCell ref="AU3:BN3"/>
    <mergeCell ref="CM6:CR6"/>
    <mergeCell ref="CS6:CX6"/>
    <mergeCell ref="CY6:DD6"/>
    <mergeCell ref="O7:BV7"/>
  </mergeCells>
  <printOptions horizontalCentered="1"/>
  <pageMargins left="0.7874015748031497" right="0.3937007874015748" top="0.5905511811023623" bottom="0.3937007874015748" header="0.1968503937007874" footer="0.1968503937007874"/>
  <pageSetup blackAndWhite="1" horizontalDpi="600" verticalDpi="600" orientation="portrait" paperSize="9" scale="98" r:id="rId2"/>
  <rowBreaks count="1" manualBreakCount="1">
    <brk id="56" min="1" max="10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none</cp:lastModifiedBy>
  <cp:lastPrinted>2004-01-05T06:36:56Z</cp:lastPrinted>
  <dcterms:created xsi:type="dcterms:W3CDTF">2003-08-18T07:26:16Z</dcterms:created>
  <dcterms:modified xsi:type="dcterms:W3CDTF">2009-08-11T09:28:37Z</dcterms:modified>
  <cp:category/>
  <cp:version/>
  <cp:contentType/>
  <cp:contentStatus/>
</cp:coreProperties>
</file>